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2.xml" ContentType="application/vnd.openxmlformats-officedocument.drawing+xml"/>
  <Override PartName="/xl/charts/chart1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1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EstaPastaDeTrabalho" defaultThemeVersion="124226"/>
  <mc:AlternateContent xmlns:mc="http://schemas.openxmlformats.org/markup-compatibility/2006">
    <mc:Choice Requires="x15">
      <x15ac:absPath xmlns:x15ac="http://schemas.microsoft.com/office/spreadsheetml/2010/11/ac" url="G:\Meu Drive\BASE DE DADOS\ICC\RESULTADOS\"/>
    </mc:Choice>
  </mc:AlternateContent>
  <xr:revisionPtr revIDLastSave="0" documentId="13_ncr:1_{947E98DB-21B3-461A-AC5D-6734BFB40628}" xr6:coauthVersionLast="47" xr6:coauthVersionMax="47" xr10:uidLastSave="{00000000-0000-0000-0000-000000000000}"/>
  <bookViews>
    <workbookView xWindow="-120" yWindow="-120" windowWidth="29040" windowHeight="15720" tabRatio="869" xr2:uid="{00000000-000D-0000-FFFF-FFFF00000000}"/>
  </bookViews>
  <sheets>
    <sheet name="Resumo" sheetId="2" r:id="rId1"/>
    <sheet name="QUESTÕES" sheetId="21" r:id="rId2"/>
    <sheet name="Série_histórica" sheetId="5" r:id="rId3"/>
    <sheet name="tabela do mês" sheetId="16" r:id="rId4"/>
    <sheet name="TAB_original" sheetId="17" r:id="rId5"/>
    <sheet name="gráficos" sheetId="22" r:id="rId6"/>
    <sheet name="ICC - 13 meses" sheetId="18" r:id="rId7"/>
    <sheet name="SÉRIE" sheetId="19" r:id="rId8"/>
  </sheets>
  <externalReferences>
    <externalReference r:id="rId9"/>
    <externalReference r:id="rId10"/>
  </externalReferences>
  <definedNames>
    <definedName name="_xlnm._FilterDatabase" localSheetId="0" hidden="1">Resumo!$B$1:$N$4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V386" i="19" l="1"/>
  <c r="U386" i="19"/>
  <c r="T386" i="19"/>
  <c r="S386" i="19"/>
  <c r="R386" i="19"/>
  <c r="Q386" i="19"/>
  <c r="P386" i="19"/>
  <c r="O386" i="19"/>
  <c r="N386" i="19"/>
  <c r="M386" i="19"/>
  <c r="L386" i="19"/>
  <c r="K386" i="19"/>
  <c r="J386" i="19"/>
  <c r="I386" i="19"/>
  <c r="H386" i="19"/>
  <c r="G386" i="19"/>
  <c r="F386" i="19"/>
  <c r="E386" i="19"/>
  <c r="D386" i="19"/>
  <c r="C386" i="19"/>
  <c r="B386" i="19"/>
  <c r="V385" i="19"/>
  <c r="U385" i="19"/>
  <c r="T385" i="19"/>
  <c r="S385" i="19"/>
  <c r="R385" i="19"/>
  <c r="Q385" i="19"/>
  <c r="P385" i="19"/>
  <c r="O385" i="19"/>
  <c r="N385" i="19"/>
  <c r="M385" i="19"/>
  <c r="L385" i="19"/>
  <c r="K385" i="19"/>
  <c r="J385" i="19"/>
  <c r="I385" i="19"/>
  <c r="H385" i="19"/>
  <c r="G385" i="19"/>
  <c r="F385" i="19"/>
  <c r="E385" i="19"/>
  <c r="D385" i="19"/>
  <c r="C385" i="19"/>
  <c r="B385" i="19"/>
  <c r="NU70" i="5"/>
  <c r="NU89" i="5" s="1"/>
  <c r="NU69" i="5"/>
  <c r="NU88" i="5" s="1"/>
  <c r="NU68" i="5"/>
  <c r="NU67" i="5"/>
  <c r="NU66" i="5"/>
  <c r="NU65" i="5"/>
  <c r="NU84" i="5" s="1"/>
  <c r="NU64" i="5"/>
  <c r="NU83" i="5" s="1"/>
  <c r="NU41" i="5"/>
  <c r="NU40" i="5"/>
  <c r="NU39" i="5"/>
  <c r="NU58" i="5" s="1"/>
  <c r="NU38" i="5"/>
  <c r="NU57" i="5" s="1"/>
  <c r="NU37" i="5"/>
  <c r="NU36" i="5"/>
  <c r="NU35" i="5"/>
  <c r="NU54" i="5" s="1"/>
  <c r="NU12" i="5"/>
  <c r="NU31" i="5" s="1"/>
  <c r="NU11" i="5"/>
  <c r="NU10" i="5"/>
  <c r="NU9" i="5"/>
  <c r="NU8" i="5"/>
  <c r="NU27" i="5" s="1"/>
  <c r="NU7" i="5"/>
  <c r="NU6" i="5"/>
  <c r="NU82" i="5"/>
  <c r="NU73" i="5"/>
  <c r="NU87" i="5"/>
  <c r="NU86" i="5"/>
  <c r="NU85" i="5"/>
  <c r="NU63" i="5"/>
  <c r="NU53" i="5"/>
  <c r="NU44" i="5"/>
  <c r="NU60" i="5"/>
  <c r="NU59" i="5"/>
  <c r="NU56" i="5"/>
  <c r="NU55" i="5"/>
  <c r="NU34" i="5"/>
  <c r="NU24" i="5"/>
  <c r="NU15" i="5"/>
  <c r="NU30" i="5"/>
  <c r="NU29" i="5"/>
  <c r="NU28" i="5"/>
  <c r="NU26" i="5"/>
  <c r="NU25" i="5"/>
  <c r="NT70" i="5"/>
  <c r="NT69" i="5"/>
  <c r="NT68" i="5"/>
  <c r="NT67" i="5"/>
  <c r="NT66" i="5"/>
  <c r="NT76" i="5" s="1"/>
  <c r="NT65" i="5"/>
  <c r="NT64" i="5"/>
  <c r="NT41" i="5"/>
  <c r="NT40" i="5"/>
  <c r="NT39" i="5"/>
  <c r="NT38" i="5"/>
  <c r="NT37" i="5"/>
  <c r="NT36" i="5"/>
  <c r="NT35" i="5"/>
  <c r="NT12" i="5"/>
  <c r="NT11" i="5"/>
  <c r="NT10" i="5"/>
  <c r="NT9" i="5"/>
  <c r="NT8" i="5"/>
  <c r="NT7" i="5"/>
  <c r="NT6" i="5"/>
  <c r="NT82" i="5"/>
  <c r="NT73" i="5"/>
  <c r="NT63" i="5"/>
  <c r="NT53" i="5"/>
  <c r="NT44" i="5"/>
  <c r="NT34" i="5"/>
  <c r="NT24" i="5"/>
  <c r="NT15" i="5"/>
  <c r="BV7" i="21"/>
  <c r="BV6" i="21"/>
  <c r="BV5" i="21"/>
  <c r="BV13" i="21" s="1"/>
  <c r="BV4" i="21"/>
  <c r="BV12" i="21" s="1"/>
  <c r="BV3" i="21"/>
  <c r="BV2" i="21"/>
  <c r="BW2" i="21" s="1"/>
  <c r="BV9" i="21"/>
  <c r="R384" i="19"/>
  <c r="R383" i="19"/>
  <c r="NS70" i="5"/>
  <c r="P384" i="19" s="1"/>
  <c r="NS69" i="5"/>
  <c r="V384" i="19" s="1"/>
  <c r="NS68" i="5"/>
  <c r="U384" i="19" s="1"/>
  <c r="NS67" i="5"/>
  <c r="NS66" i="5"/>
  <c r="NS65" i="5"/>
  <c r="NS64" i="5"/>
  <c r="NS41" i="5"/>
  <c r="I384" i="19" s="1"/>
  <c r="NS40" i="5"/>
  <c r="O384" i="19" s="1"/>
  <c r="NS39" i="5"/>
  <c r="N384" i="19" s="1"/>
  <c r="NS38" i="5"/>
  <c r="M384" i="19" s="1"/>
  <c r="NS37" i="5"/>
  <c r="L384" i="19" s="1"/>
  <c r="NS36" i="5"/>
  <c r="K384" i="19" s="1"/>
  <c r="NS35" i="5"/>
  <c r="J384" i="19" s="1"/>
  <c r="NS12" i="5"/>
  <c r="NS11" i="5"/>
  <c r="H384" i="19" s="1"/>
  <c r="NS10" i="5"/>
  <c r="G384" i="19" s="1"/>
  <c r="NS9" i="5"/>
  <c r="F384" i="19" s="1"/>
  <c r="NS8" i="5"/>
  <c r="E384" i="19" s="1"/>
  <c r="NS7" i="5"/>
  <c r="NS6" i="5"/>
  <c r="NS82" i="5"/>
  <c r="NS73" i="5"/>
  <c r="NS63" i="5"/>
  <c r="NS53" i="5"/>
  <c r="NS44" i="5"/>
  <c r="NS34" i="5"/>
  <c r="NS24" i="5"/>
  <c r="NS15" i="5"/>
  <c r="BU7" i="21"/>
  <c r="BU15" i="21" s="1"/>
  <c r="BU6" i="21"/>
  <c r="BV14" i="21" s="1"/>
  <c r="BU5" i="21"/>
  <c r="BU4" i="21"/>
  <c r="BU3" i="21"/>
  <c r="BU2" i="21"/>
  <c r="BV10" i="21" s="1"/>
  <c r="BU9" i="21"/>
  <c r="BT7" i="21"/>
  <c r="BT6" i="21"/>
  <c r="BT5" i="21"/>
  <c r="BT4" i="21"/>
  <c r="BT3" i="21"/>
  <c r="BT2" i="21"/>
  <c r="NR70" i="5"/>
  <c r="P383" i="19" s="1"/>
  <c r="NR69" i="5"/>
  <c r="NR68" i="5"/>
  <c r="U383" i="19" s="1"/>
  <c r="NR67" i="5"/>
  <c r="T383" i="19" s="1"/>
  <c r="NR66" i="5"/>
  <c r="S383" i="19" s="1"/>
  <c r="NR65" i="5"/>
  <c r="NR64" i="5"/>
  <c r="Q383" i="19" s="1"/>
  <c r="NR41" i="5"/>
  <c r="I383" i="19" s="1"/>
  <c r="NR40" i="5"/>
  <c r="O383" i="19" s="1"/>
  <c r="NR39" i="5"/>
  <c r="N383" i="19" s="1"/>
  <c r="NR38" i="5"/>
  <c r="M383" i="19" s="1"/>
  <c r="NR37" i="5"/>
  <c r="L383" i="19" s="1"/>
  <c r="NR36" i="5"/>
  <c r="K383" i="19" s="1"/>
  <c r="NR35" i="5"/>
  <c r="J383" i="19" s="1"/>
  <c r="NR12" i="5"/>
  <c r="NR11" i="5"/>
  <c r="H383" i="19" s="1"/>
  <c r="NR10" i="5"/>
  <c r="G383" i="19" s="1"/>
  <c r="NR9" i="5"/>
  <c r="F383" i="19" s="1"/>
  <c r="NR8" i="5"/>
  <c r="E383" i="19" s="1"/>
  <c r="NR7" i="5"/>
  <c r="D383" i="19" s="1"/>
  <c r="NR6" i="5"/>
  <c r="C383" i="19" s="1"/>
  <c r="NU16" i="5" l="1"/>
  <c r="NU45" i="5"/>
  <c r="NU74" i="5"/>
  <c r="NU17" i="5"/>
  <c r="NU46" i="5"/>
  <c r="NU75" i="5"/>
  <c r="NU18" i="5"/>
  <c r="NU47" i="5"/>
  <c r="NU76" i="5"/>
  <c r="NU19" i="5"/>
  <c r="NU48" i="5"/>
  <c r="NU77" i="5"/>
  <c r="NU20" i="5"/>
  <c r="NU49" i="5"/>
  <c r="NU78" i="5"/>
  <c r="NU21" i="5"/>
  <c r="NU50" i="5"/>
  <c r="NU79" i="5"/>
  <c r="NU22" i="5"/>
  <c r="NU51" i="5"/>
  <c r="NU80" i="5"/>
  <c r="BW14" i="21"/>
  <c r="V383" i="19"/>
  <c r="NS48" i="5"/>
  <c r="NT46" i="5"/>
  <c r="NT48" i="5"/>
  <c r="BU13" i="21"/>
  <c r="B383" i="19"/>
  <c r="BW3" i="21"/>
  <c r="NS74" i="5"/>
  <c r="BV15" i="21"/>
  <c r="BW6" i="21"/>
  <c r="BW5" i="21"/>
  <c r="NT74" i="5"/>
  <c r="Q384" i="19"/>
  <c r="BV11" i="21"/>
  <c r="BW11" i="21" s="1"/>
  <c r="BW4" i="21"/>
  <c r="NT47" i="5"/>
  <c r="NT19" i="5"/>
  <c r="NT77" i="5"/>
  <c r="NT20" i="5"/>
  <c r="NT49" i="5"/>
  <c r="NT78" i="5"/>
  <c r="NT45" i="5"/>
  <c r="NT17" i="5"/>
  <c r="NT75" i="5"/>
  <c r="NT18" i="5"/>
  <c r="NT21" i="5"/>
  <c r="NT50" i="5"/>
  <c r="NT79" i="5"/>
  <c r="NT16" i="5"/>
  <c r="NT22" i="5"/>
  <c r="NT51" i="5"/>
  <c r="NT80" i="5"/>
  <c r="BU10" i="21"/>
  <c r="BU11" i="21"/>
  <c r="BU12" i="21"/>
  <c r="B384" i="19"/>
  <c r="C384" i="19"/>
  <c r="S384" i="19"/>
  <c r="BU14" i="21"/>
  <c r="D384" i="19"/>
  <c r="T384" i="19"/>
  <c r="NS16" i="5"/>
  <c r="NS45" i="5"/>
  <c r="NS17" i="5"/>
  <c r="NS46" i="5"/>
  <c r="NS75" i="5"/>
  <c r="NS18" i="5"/>
  <c r="NS47" i="5"/>
  <c r="NS76" i="5"/>
  <c r="NS78" i="5"/>
  <c r="NS19" i="5"/>
  <c r="NS77" i="5"/>
  <c r="NS20" i="5"/>
  <c r="NS49" i="5"/>
  <c r="NS21" i="5"/>
  <c r="NS50" i="5"/>
  <c r="NS79" i="5"/>
  <c r="NS22" i="5"/>
  <c r="NS51" i="5"/>
  <c r="NS80" i="5"/>
  <c r="NR82" i="5"/>
  <c r="NR73" i="5"/>
  <c r="NR63" i="5"/>
  <c r="NR53" i="5"/>
  <c r="NR44" i="5"/>
  <c r="NR34" i="5"/>
  <c r="NR24" i="5"/>
  <c r="NR15" i="5"/>
  <c r="BW12" i="21" l="1"/>
  <c r="BW10" i="21"/>
  <c r="BW13" i="21"/>
  <c r="BT9" i="21"/>
  <c r="BS7" i="21"/>
  <c r="BS6" i="21"/>
  <c r="BS5" i="21"/>
  <c r="BS4" i="21"/>
  <c r="BS3" i="21"/>
  <c r="BS2" i="21"/>
  <c r="BT10" i="21" s="1"/>
  <c r="BS9" i="21"/>
  <c r="NQ70" i="5"/>
  <c r="NQ69" i="5"/>
  <c r="NR79" i="5" s="1"/>
  <c r="NQ68" i="5"/>
  <c r="NQ67" i="5"/>
  <c r="NQ66" i="5"/>
  <c r="NQ65" i="5"/>
  <c r="NQ64" i="5"/>
  <c r="NQ41" i="5"/>
  <c r="NQ40" i="5"/>
  <c r="NQ39" i="5"/>
  <c r="NR49" i="5" s="1"/>
  <c r="NQ38" i="5"/>
  <c r="NQ37" i="5"/>
  <c r="NQ36" i="5"/>
  <c r="NQ35" i="5"/>
  <c r="NQ12" i="5"/>
  <c r="NQ11" i="5"/>
  <c r="NQ10" i="5"/>
  <c r="NQ9" i="5"/>
  <c r="NR19" i="5" s="1"/>
  <c r="NQ8" i="5"/>
  <c r="NQ7" i="5"/>
  <c r="NQ6" i="5"/>
  <c r="NR16" i="5" s="1"/>
  <c r="NQ82" i="5"/>
  <c r="NQ73" i="5"/>
  <c r="NQ63" i="5"/>
  <c r="NQ53" i="5"/>
  <c r="NQ44" i="5"/>
  <c r="NQ34" i="5"/>
  <c r="NQ24" i="5"/>
  <c r="NQ15" i="5"/>
  <c r="C382" i="19" l="1"/>
  <c r="R382" i="19"/>
  <c r="NR75" i="5"/>
  <c r="G382" i="19"/>
  <c r="NR20" i="5"/>
  <c r="P382" i="19"/>
  <c r="NR80" i="5"/>
  <c r="I382" i="19"/>
  <c r="NR51" i="5"/>
  <c r="K382" i="19"/>
  <c r="NR46" i="5"/>
  <c r="S382" i="19"/>
  <c r="NR76" i="5"/>
  <c r="BT12" i="21"/>
  <c r="H382" i="19"/>
  <c r="NR21" i="5"/>
  <c r="B382" i="19"/>
  <c r="NR22" i="5"/>
  <c r="T382" i="19"/>
  <c r="NR77" i="5"/>
  <c r="Q382" i="19"/>
  <c r="NR74" i="5"/>
  <c r="J382" i="19"/>
  <c r="NR45" i="5"/>
  <c r="D382" i="19"/>
  <c r="NR17" i="5"/>
  <c r="L382" i="19"/>
  <c r="NR47" i="5"/>
  <c r="E382" i="19"/>
  <c r="NR18" i="5"/>
  <c r="M382" i="19"/>
  <c r="NR48" i="5"/>
  <c r="U382" i="19"/>
  <c r="NR78" i="5"/>
  <c r="BT14" i="21"/>
  <c r="O382" i="19"/>
  <c r="NR50" i="5"/>
  <c r="BT15" i="21"/>
  <c r="BT13" i="21"/>
  <c r="BT11" i="21"/>
  <c r="F382" i="19"/>
  <c r="N382" i="19"/>
  <c r="V382" i="19"/>
  <c r="NP70" i="5" l="1"/>
  <c r="NP69" i="5"/>
  <c r="NP68" i="5"/>
  <c r="NP67" i="5"/>
  <c r="NP66" i="5"/>
  <c r="NP65" i="5"/>
  <c r="NP64" i="5"/>
  <c r="NQ74" i="5" s="1"/>
  <c r="NP41" i="5"/>
  <c r="NP40" i="5"/>
  <c r="NP39" i="5"/>
  <c r="NP38" i="5"/>
  <c r="NP37" i="5"/>
  <c r="NP36" i="5"/>
  <c r="NP35" i="5"/>
  <c r="NP12" i="5"/>
  <c r="NP11" i="5"/>
  <c r="NQ21" i="5" s="1"/>
  <c r="NP10" i="5"/>
  <c r="NP9" i="5"/>
  <c r="NP8" i="5"/>
  <c r="NP7" i="5"/>
  <c r="NP6" i="5"/>
  <c r="NP82" i="5"/>
  <c r="NP73" i="5"/>
  <c r="NP63" i="5"/>
  <c r="NP53" i="5"/>
  <c r="NP44" i="5"/>
  <c r="NP34" i="5"/>
  <c r="NP24" i="5"/>
  <c r="NP15" i="5"/>
  <c r="BR7" i="21"/>
  <c r="BS15" i="21" s="1"/>
  <c r="BR6" i="21"/>
  <c r="BS14" i="21" s="1"/>
  <c r="BR5" i="21"/>
  <c r="BS13" i="21" s="1"/>
  <c r="BR4" i="21"/>
  <c r="BS12" i="21" s="1"/>
  <c r="BR3" i="21"/>
  <c r="BS11" i="21" s="1"/>
  <c r="BR2" i="21"/>
  <c r="BS10" i="21" s="1"/>
  <c r="BR9" i="21"/>
  <c r="I381" i="19" l="1"/>
  <c r="NQ51" i="5"/>
  <c r="C381" i="19"/>
  <c r="NQ16" i="5"/>
  <c r="E381" i="19"/>
  <c r="NQ18" i="5"/>
  <c r="M381" i="19"/>
  <c r="NQ48" i="5"/>
  <c r="U381" i="19"/>
  <c r="NQ78" i="5"/>
  <c r="R381" i="19"/>
  <c r="NQ75" i="5"/>
  <c r="F381" i="19"/>
  <c r="NQ19" i="5"/>
  <c r="N381" i="19"/>
  <c r="NQ49" i="5"/>
  <c r="V381" i="19"/>
  <c r="NQ79" i="5"/>
  <c r="B381" i="19"/>
  <c r="NQ22" i="5"/>
  <c r="J381" i="19"/>
  <c r="NQ45" i="5"/>
  <c r="K381" i="19"/>
  <c r="NQ46" i="5"/>
  <c r="S381" i="19"/>
  <c r="NQ76" i="5"/>
  <c r="D381" i="19"/>
  <c r="NQ17" i="5"/>
  <c r="L381" i="19"/>
  <c r="NQ47" i="5"/>
  <c r="T381" i="19"/>
  <c r="NQ77" i="5"/>
  <c r="G381" i="19"/>
  <c r="NQ20" i="5"/>
  <c r="O381" i="19"/>
  <c r="NQ50" i="5"/>
  <c r="P381" i="19"/>
  <c r="NQ80" i="5"/>
  <c r="H381" i="19"/>
  <c r="Q381" i="19"/>
  <c r="BQ7" i="21" l="1"/>
  <c r="BR15" i="21" s="1"/>
  <c r="BQ6" i="21"/>
  <c r="BR14" i="21" s="1"/>
  <c r="BQ5" i="21"/>
  <c r="BR13" i="21" s="1"/>
  <c r="BQ4" i="21"/>
  <c r="BR12" i="21" s="1"/>
  <c r="BQ3" i="21"/>
  <c r="BR11" i="21" s="1"/>
  <c r="BQ2" i="21"/>
  <c r="BR10" i="21" s="1"/>
  <c r="BQ9" i="21"/>
  <c r="NO70" i="5" l="1"/>
  <c r="NO69" i="5"/>
  <c r="NO68" i="5"/>
  <c r="NO67" i="5"/>
  <c r="NO66" i="5"/>
  <c r="NO65" i="5"/>
  <c r="NO64" i="5"/>
  <c r="NO41" i="5"/>
  <c r="NO40" i="5"/>
  <c r="NO39" i="5"/>
  <c r="NO38" i="5"/>
  <c r="NO37" i="5"/>
  <c r="NO36" i="5"/>
  <c r="NO35" i="5"/>
  <c r="NO12" i="5"/>
  <c r="NO11" i="5"/>
  <c r="NO10" i="5"/>
  <c r="NO9" i="5"/>
  <c r="NO8" i="5"/>
  <c r="NO7" i="5"/>
  <c r="NO6" i="5"/>
  <c r="NO82" i="5"/>
  <c r="NO73" i="5"/>
  <c r="NO63" i="5"/>
  <c r="NO53" i="5"/>
  <c r="NO44" i="5"/>
  <c r="NO34" i="5"/>
  <c r="NO24" i="5"/>
  <c r="NO15" i="5"/>
  <c r="BP7" i="21"/>
  <c r="BQ15" i="21" s="1"/>
  <c r="BP6" i="21"/>
  <c r="BQ14" i="21" s="1"/>
  <c r="BP5" i="21"/>
  <c r="BQ13" i="21" s="1"/>
  <c r="BP4" i="21"/>
  <c r="BQ12" i="21" s="1"/>
  <c r="BP3" i="21"/>
  <c r="BQ11" i="21" s="1"/>
  <c r="BP2" i="21"/>
  <c r="BQ10" i="21" s="1"/>
  <c r="NN82" i="5"/>
  <c r="NN73" i="5"/>
  <c r="NN63" i="5"/>
  <c r="NN53" i="5"/>
  <c r="NN44" i="5"/>
  <c r="NN34" i="5"/>
  <c r="NN24" i="5"/>
  <c r="NN15" i="5"/>
  <c r="BP9" i="21"/>
  <c r="BO9" i="21"/>
  <c r="NM82" i="5"/>
  <c r="NM73" i="5"/>
  <c r="NM63" i="5"/>
  <c r="NM53" i="5"/>
  <c r="NM44" i="5"/>
  <c r="NM34" i="5"/>
  <c r="NM24" i="5"/>
  <c r="NM15" i="5"/>
  <c r="NL82" i="5"/>
  <c r="NL73" i="5"/>
  <c r="NL63" i="5"/>
  <c r="NL53" i="5"/>
  <c r="NL44" i="5"/>
  <c r="NL34" i="5"/>
  <c r="NL24" i="5"/>
  <c r="NL15" i="5"/>
  <c r="BN9" i="21"/>
  <c r="NK82" i="5"/>
  <c r="NK73" i="5"/>
  <c r="NK63" i="5"/>
  <c r="NK53" i="5"/>
  <c r="NK44" i="5"/>
  <c r="NK34" i="5"/>
  <c r="NK24" i="5"/>
  <c r="NK15" i="5"/>
  <c r="BM9" i="21"/>
  <c r="BL9" i="21"/>
  <c r="NJ82" i="5"/>
  <c r="NJ73" i="5"/>
  <c r="NJ63" i="5"/>
  <c r="NJ53" i="5"/>
  <c r="NJ44" i="5"/>
  <c r="NJ34" i="5"/>
  <c r="NJ24" i="5"/>
  <c r="NJ15" i="5"/>
  <c r="NI82" i="5"/>
  <c r="NI73" i="5"/>
  <c r="NI63" i="5"/>
  <c r="NI53" i="5"/>
  <c r="NI44" i="5"/>
  <c r="NI34" i="5"/>
  <c r="NI24" i="5"/>
  <c r="NI15" i="5"/>
  <c r="BK9" i="21"/>
  <c r="NH82" i="5"/>
  <c r="NH73" i="5"/>
  <c r="NH63" i="5"/>
  <c r="NH53" i="5"/>
  <c r="NH44" i="5"/>
  <c r="NH34" i="5"/>
  <c r="NH24" i="5"/>
  <c r="NH15" i="5"/>
  <c r="BJ9" i="21"/>
  <c r="J380" i="19" l="1"/>
  <c r="NP45" i="5"/>
  <c r="R380" i="19"/>
  <c r="NP75" i="5"/>
  <c r="D380" i="19"/>
  <c r="NP17" i="5"/>
  <c r="L380" i="19"/>
  <c r="NP47" i="5"/>
  <c r="T380" i="19"/>
  <c r="NP77" i="5"/>
  <c r="B380" i="19"/>
  <c r="NP22" i="5"/>
  <c r="M380" i="19"/>
  <c r="NP48" i="5"/>
  <c r="N380" i="19"/>
  <c r="NP49" i="5"/>
  <c r="V380" i="19"/>
  <c r="NP79" i="5"/>
  <c r="G380" i="19"/>
  <c r="NP20" i="5"/>
  <c r="O380" i="19"/>
  <c r="NP50" i="5"/>
  <c r="P380" i="19"/>
  <c r="NP80" i="5"/>
  <c r="E380" i="19"/>
  <c r="NP18" i="5"/>
  <c r="U380" i="19"/>
  <c r="NP78" i="5"/>
  <c r="F380" i="19"/>
  <c r="NP19" i="5"/>
  <c r="H380" i="19"/>
  <c r="NP21" i="5"/>
  <c r="I380" i="19"/>
  <c r="NP51" i="5"/>
  <c r="Q380" i="19"/>
  <c r="NP74" i="5"/>
  <c r="C380" i="19"/>
  <c r="NP16" i="5"/>
  <c r="K380" i="19"/>
  <c r="NP46" i="5"/>
  <c r="S380" i="19"/>
  <c r="NP76" i="5"/>
  <c r="NG82" i="5"/>
  <c r="NG73" i="5"/>
  <c r="NG63" i="5"/>
  <c r="NG53" i="5"/>
  <c r="NG44" i="5"/>
  <c r="NG34" i="5"/>
  <c r="NG24" i="5"/>
  <c r="NG15" i="5"/>
  <c r="BI9" i="21"/>
  <c r="NF82" i="5" l="1"/>
  <c r="NF73" i="5"/>
  <c r="NF63" i="5"/>
  <c r="NF53" i="5"/>
  <c r="NF44" i="5"/>
  <c r="NF34" i="5"/>
  <c r="NF24" i="5"/>
  <c r="NF15" i="5"/>
  <c r="BH9" i="21"/>
  <c r="NE82" i="5"/>
  <c r="NE73" i="5"/>
  <c r="NE63" i="5"/>
  <c r="NE53" i="5"/>
  <c r="NE44" i="5"/>
  <c r="NE34" i="5"/>
  <c r="NE24" i="5"/>
  <c r="NE15" i="5"/>
  <c r="BG9" i="21"/>
  <c r="ND82" i="5"/>
  <c r="ND73" i="5"/>
  <c r="ND63" i="5"/>
  <c r="ND53" i="5"/>
  <c r="ND44" i="5"/>
  <c r="ND34" i="5"/>
  <c r="ND24" i="5"/>
  <c r="ND15" i="5"/>
  <c r="BF9" i="21"/>
  <c r="NC82" i="5" l="1"/>
  <c r="NC73" i="5"/>
  <c r="NC63" i="5"/>
  <c r="NC53" i="5"/>
  <c r="NC44" i="5"/>
  <c r="NC34" i="5"/>
  <c r="NC24" i="5"/>
  <c r="NC15" i="5"/>
  <c r="BE9" i="21"/>
  <c r="NB82" i="5" l="1"/>
  <c r="NB73" i="5"/>
  <c r="NB63" i="5"/>
  <c r="NB53" i="5"/>
  <c r="NB44" i="5"/>
  <c r="NB34" i="5"/>
  <c r="NB24" i="5"/>
  <c r="NB15" i="5"/>
  <c r="BD9" i="21"/>
  <c r="NA82" i="5" l="1"/>
  <c r="NA73" i="5"/>
  <c r="NA63" i="5"/>
  <c r="NA53" i="5"/>
  <c r="NA44" i="5"/>
  <c r="NA34" i="5"/>
  <c r="NA24" i="5"/>
  <c r="NA15" i="5"/>
  <c r="BC9" i="21"/>
  <c r="BB9" i="21"/>
  <c r="MZ82" i="5"/>
  <c r="MZ73" i="5"/>
  <c r="MZ63" i="5"/>
  <c r="MZ53" i="5"/>
  <c r="MZ44" i="5"/>
  <c r="MZ34" i="5"/>
  <c r="MZ24" i="5"/>
  <c r="MZ15" i="5"/>
  <c r="MY82" i="5"/>
  <c r="MY73" i="5"/>
  <c r="MY63" i="5"/>
  <c r="MY53" i="5"/>
  <c r="MY44" i="5"/>
  <c r="MY34" i="5"/>
  <c r="MY24" i="5"/>
  <c r="MY15" i="5"/>
  <c r="BA9" i="21"/>
  <c r="MX82" i="5" l="1"/>
  <c r="MX73" i="5"/>
  <c r="MX63" i="5"/>
  <c r="MX53" i="5"/>
  <c r="MX44" i="5"/>
  <c r="MX34" i="5"/>
  <c r="MX24" i="5"/>
  <c r="MX15" i="5"/>
  <c r="AZ9" i="21"/>
  <c r="MW82" i="5" l="1"/>
  <c r="MW73" i="5"/>
  <c r="MW63" i="5"/>
  <c r="MW53" i="5"/>
  <c r="MW44" i="5"/>
  <c r="MW34" i="5"/>
  <c r="MW24" i="5"/>
  <c r="MW15" i="5"/>
  <c r="AY9" i="21"/>
  <c r="MV82" i="5" l="1"/>
  <c r="MV73" i="5"/>
  <c r="MV63" i="5"/>
  <c r="MV53" i="5"/>
  <c r="MV44" i="5"/>
  <c r="MV34" i="5"/>
  <c r="MV24" i="5"/>
  <c r="MV15" i="5"/>
  <c r="AX9" i="21"/>
  <c r="MU82" i="5"/>
  <c r="MU73" i="5"/>
  <c r="MU63" i="5"/>
  <c r="MU53" i="5"/>
  <c r="MU44" i="5"/>
  <c r="MU34" i="5"/>
  <c r="MU24" i="5"/>
  <c r="MU15" i="5"/>
  <c r="AW9" i="21"/>
  <c r="AV9" i="21"/>
  <c r="MT82" i="5"/>
  <c r="MT73" i="5"/>
  <c r="MT63" i="5"/>
  <c r="MT53" i="5"/>
  <c r="MT44" i="5"/>
  <c r="MT34" i="5"/>
  <c r="MT24" i="5"/>
  <c r="MT15" i="5"/>
  <c r="AU9" i="21"/>
  <c r="MS82" i="5" l="1"/>
  <c r="MS73" i="5"/>
  <c r="MS63" i="5"/>
  <c r="MS53" i="5"/>
  <c r="MS44" i="5"/>
  <c r="MS34" i="5"/>
  <c r="MS24" i="5"/>
  <c r="MS15" i="5"/>
  <c r="AT9" i="21"/>
  <c r="MR82" i="5"/>
  <c r="MR73" i="5"/>
  <c r="MR63" i="5"/>
  <c r="MR53" i="5"/>
  <c r="MR44" i="5"/>
  <c r="MR34" i="5"/>
  <c r="MR24" i="5"/>
  <c r="MR15" i="5"/>
  <c r="AS9" i="21" l="1"/>
  <c r="MQ82" i="5"/>
  <c r="MQ73" i="5"/>
  <c r="MQ63" i="5"/>
  <c r="MQ53" i="5"/>
  <c r="MQ44" i="5"/>
  <c r="MQ34" i="5"/>
  <c r="MQ24" i="5"/>
  <c r="MQ15" i="5"/>
  <c r="MP82" i="5" l="1"/>
  <c r="MP73" i="5"/>
  <c r="MP63" i="5"/>
  <c r="MP53" i="5"/>
  <c r="MP44" i="5"/>
  <c r="MP34" i="5"/>
  <c r="MP24" i="5"/>
  <c r="MP15" i="5"/>
  <c r="AR9" i="21"/>
  <c r="MO82" i="5"/>
  <c r="MO73" i="5"/>
  <c r="MO63" i="5"/>
  <c r="MO53" i="5"/>
  <c r="MO44" i="5"/>
  <c r="MO34" i="5"/>
  <c r="MO24" i="5"/>
  <c r="MO15" i="5"/>
  <c r="AQ9" i="21"/>
  <c r="MN82" i="5" l="1"/>
  <c r="MN73" i="5"/>
  <c r="MN63" i="5"/>
  <c r="MN53" i="5"/>
  <c r="MN44" i="5"/>
  <c r="MN34" i="5"/>
  <c r="MN24" i="5"/>
  <c r="MN15" i="5"/>
  <c r="AP9" i="21"/>
  <c r="MM82" i="5"/>
  <c r="MM73" i="5"/>
  <c r="MM63" i="5"/>
  <c r="MM53" i="5"/>
  <c r="MM44" i="5"/>
  <c r="MM34" i="5"/>
  <c r="MM24" i="5"/>
  <c r="MM15" i="5"/>
  <c r="AO9" i="21"/>
  <c r="ML82" i="5"/>
  <c r="ML73" i="5"/>
  <c r="ML63" i="5"/>
  <c r="ML53" i="5"/>
  <c r="ML44" i="5"/>
  <c r="ML34" i="5"/>
  <c r="ML24" i="5"/>
  <c r="ML15" i="5"/>
  <c r="AN9" i="21"/>
  <c r="MK82" i="5"/>
  <c r="MK73" i="5"/>
  <c r="MK63" i="5"/>
  <c r="MK53" i="5"/>
  <c r="MK44" i="5"/>
  <c r="MK34" i="5"/>
  <c r="MK24" i="5"/>
  <c r="MK15" i="5"/>
  <c r="AM9" i="21" l="1"/>
  <c r="AL9" i="21"/>
  <c r="MJ82" i="5"/>
  <c r="MJ73" i="5"/>
  <c r="MJ63" i="5"/>
  <c r="MJ53" i="5"/>
  <c r="MJ44" i="5"/>
  <c r="MJ34" i="5"/>
  <c r="MJ24" i="5"/>
  <c r="MJ15" i="5"/>
  <c r="MI82" i="5"/>
  <c r="MI73" i="5"/>
  <c r="MI63" i="5"/>
  <c r="MI53" i="5"/>
  <c r="MI44" i="5"/>
  <c r="MI34" i="5"/>
  <c r="MI24" i="5"/>
  <c r="MI15" i="5"/>
  <c r="AK9" i="21"/>
  <c r="MH82" i="5" l="1"/>
  <c r="MH73" i="5"/>
  <c r="MH63" i="5"/>
  <c r="MH53" i="5"/>
  <c r="MH44" i="5"/>
  <c r="MH34" i="5"/>
  <c r="MH24" i="5"/>
  <c r="MH15" i="5"/>
  <c r="AJ9" i="21"/>
  <c r="AI9" i="21"/>
  <c r="AH9" i="21"/>
  <c r="MG82" i="5"/>
  <c r="MG73" i="5"/>
  <c r="MG63" i="5"/>
  <c r="MG53" i="5"/>
  <c r="MG44" i="5"/>
  <c r="MG34" i="5"/>
  <c r="MG24" i="5"/>
  <c r="MG15" i="5"/>
  <c r="MF82" i="5"/>
  <c r="MF73" i="5"/>
  <c r="MF63" i="5"/>
  <c r="MF53" i="5"/>
  <c r="MF44" i="5"/>
  <c r="MF34" i="5"/>
  <c r="MF24" i="5"/>
  <c r="MF15" i="5"/>
  <c r="AG9" i="21" l="1"/>
  <c r="ME82" i="5"/>
  <c r="ME73" i="5"/>
  <c r="ME63" i="5"/>
  <c r="ME53" i="5"/>
  <c r="ME44" i="5"/>
  <c r="ME34" i="5"/>
  <c r="ME24" i="5"/>
  <c r="ME15" i="5"/>
  <c r="AF9" i="21" l="1"/>
  <c r="MD82" i="5"/>
  <c r="MD73" i="5"/>
  <c r="MD63" i="5"/>
  <c r="MD53" i="5"/>
  <c r="MD44" i="5"/>
  <c r="MD34" i="5"/>
  <c r="MD24" i="5"/>
  <c r="MD15" i="5"/>
  <c r="AE9" i="21"/>
  <c r="MC82" i="5"/>
  <c r="MC73" i="5"/>
  <c r="MC63" i="5"/>
  <c r="MC53" i="5"/>
  <c r="MC44" i="5"/>
  <c r="MC34" i="5"/>
  <c r="MC24" i="5"/>
  <c r="MC15" i="5"/>
  <c r="AD9" i="21"/>
  <c r="MB82" i="5"/>
  <c r="MB73" i="5"/>
  <c r="MB63" i="5"/>
  <c r="MB53" i="5"/>
  <c r="MB44" i="5"/>
  <c r="MB34" i="5"/>
  <c r="MB24" i="5"/>
  <c r="MB15" i="5"/>
  <c r="MA82" i="5"/>
  <c r="MA73" i="5"/>
  <c r="MA63" i="5"/>
  <c r="MA53" i="5"/>
  <c r="MA44" i="5"/>
  <c r="MA34" i="5"/>
  <c r="MA24" i="5"/>
  <c r="MA15" i="5"/>
  <c r="AC9" i="21"/>
  <c r="LZ82" i="5"/>
  <c r="LZ73" i="5"/>
  <c r="LZ63" i="5"/>
  <c r="LZ53" i="5"/>
  <c r="LZ44" i="5"/>
  <c r="LZ34" i="5"/>
  <c r="LZ24" i="5"/>
  <c r="LZ15" i="5"/>
  <c r="AB9" i="21"/>
  <c r="LY82" i="5"/>
  <c r="LY73" i="5"/>
  <c r="LY63" i="5"/>
  <c r="LY53" i="5"/>
  <c r="LY44" i="5"/>
  <c r="LY34" i="5"/>
  <c r="LY24" i="5"/>
  <c r="LY15" i="5"/>
  <c r="AA9" i="21"/>
  <c r="Z9" i="21"/>
  <c r="LX82" i="5"/>
  <c r="LX73" i="5"/>
  <c r="LX63" i="5"/>
  <c r="LX53" i="5"/>
  <c r="LX44" i="5"/>
  <c r="LX34" i="5"/>
  <c r="LX24" i="5"/>
  <c r="LX15" i="5"/>
  <c r="Y9" i="21"/>
  <c r="LW82" i="5"/>
  <c r="LW73" i="5"/>
  <c r="LW63" i="5"/>
  <c r="LW53" i="5"/>
  <c r="LW44" i="5"/>
  <c r="LW34" i="5"/>
  <c r="LW24" i="5"/>
  <c r="LW15" i="5"/>
  <c r="W9" i="21" l="1"/>
  <c r="X9" i="21"/>
  <c r="LV82" i="5" l="1"/>
  <c r="LV73" i="5"/>
  <c r="LV63" i="5"/>
  <c r="LV53" i="5"/>
  <c r="LV44" i="5"/>
  <c r="LV34" i="5"/>
  <c r="LV24" i="5"/>
  <c r="LV15" i="5"/>
  <c r="LU82" i="5" l="1"/>
  <c r="LU73" i="5"/>
  <c r="LU63" i="5"/>
  <c r="LU53" i="5"/>
  <c r="LU44" i="5"/>
  <c r="LU34" i="5"/>
  <c r="LU24" i="5"/>
  <c r="LU15" i="5"/>
  <c r="O2" i="18"/>
  <c r="N2" i="18" s="1"/>
  <c r="M2" i="18" s="1"/>
  <c r="B3" i="18"/>
  <c r="LT82" i="5"/>
  <c r="LT73" i="5"/>
  <c r="LT63" i="5"/>
  <c r="LT53" i="5"/>
  <c r="LT44" i="5"/>
  <c r="LT34" i="5"/>
  <c r="LT24" i="5"/>
  <c r="LT15" i="5"/>
  <c r="LS82" i="5"/>
  <c r="LS73" i="5"/>
  <c r="LS63" i="5"/>
  <c r="LS53" i="5"/>
  <c r="LS44" i="5"/>
  <c r="LS34" i="5"/>
  <c r="LS24" i="5"/>
  <c r="LS15" i="5"/>
  <c r="Q2" i="18" l="1"/>
  <c r="L2" i="18"/>
  <c r="LR82" i="5"/>
  <c r="LR73" i="5"/>
  <c r="LR63" i="5"/>
  <c r="LR53" i="5"/>
  <c r="LR44" i="5"/>
  <c r="LR34" i="5"/>
  <c r="LR24" i="5"/>
  <c r="LR15" i="5"/>
  <c r="LQ82" i="5"/>
  <c r="LQ73" i="5"/>
  <c r="LQ63" i="5"/>
  <c r="LQ53" i="5"/>
  <c r="LQ44" i="5"/>
  <c r="LQ34" i="5"/>
  <c r="LQ24" i="5"/>
  <c r="LQ15" i="5"/>
  <c r="K2" i="18" l="1"/>
  <c r="J2" i="18" l="1"/>
  <c r="LP82" i="5"/>
  <c r="LP73" i="5"/>
  <c r="LP63" i="5"/>
  <c r="LP53" i="5"/>
  <c r="LP44" i="5"/>
  <c r="LP34" i="5"/>
  <c r="LP24" i="5"/>
  <c r="LP15" i="5"/>
  <c r="LO82" i="5"/>
  <c r="LO73" i="5"/>
  <c r="LO63" i="5"/>
  <c r="LO53" i="5"/>
  <c r="LO44" i="5"/>
  <c r="LO34" i="5"/>
  <c r="LO24" i="5"/>
  <c r="LO15" i="5"/>
  <c r="I2" i="18" l="1"/>
  <c r="LN82" i="5"/>
  <c r="LN73" i="5"/>
  <c r="LN63" i="5"/>
  <c r="LN53" i="5"/>
  <c r="LN44" i="5"/>
  <c r="LN34" i="5"/>
  <c r="LN24" i="5"/>
  <c r="LN15" i="5"/>
  <c r="LM82" i="5"/>
  <c r="LM73" i="5"/>
  <c r="LM63" i="5"/>
  <c r="LM53" i="5"/>
  <c r="LM44" i="5"/>
  <c r="LM34" i="5"/>
  <c r="LM24" i="5"/>
  <c r="LM15" i="5"/>
  <c r="LL82" i="5"/>
  <c r="LL73" i="5"/>
  <c r="LL63" i="5"/>
  <c r="LL53" i="5"/>
  <c r="LL44" i="5"/>
  <c r="LL34" i="5"/>
  <c r="LL24" i="5"/>
  <c r="LL15" i="5"/>
  <c r="H2" i="18" l="1"/>
  <c r="LK82" i="5"/>
  <c r="LK73" i="5"/>
  <c r="LK63" i="5"/>
  <c r="LK53" i="5"/>
  <c r="LK44" i="5"/>
  <c r="LK34" i="5"/>
  <c r="LK24" i="5"/>
  <c r="LK15" i="5"/>
  <c r="G2" i="18" l="1"/>
  <c r="LJ82" i="5"/>
  <c r="LJ73" i="5"/>
  <c r="LJ63" i="5"/>
  <c r="LJ53" i="5"/>
  <c r="LJ44" i="5"/>
  <c r="LJ34" i="5"/>
  <c r="LJ24" i="5"/>
  <c r="LJ15" i="5"/>
  <c r="LH82" i="5"/>
  <c r="LH73" i="5"/>
  <c r="LH63" i="5"/>
  <c r="LH53" i="5"/>
  <c r="LH44" i="5"/>
  <c r="LH34" i="5"/>
  <c r="LH24" i="5"/>
  <c r="LH15" i="5"/>
  <c r="F2" i="18" l="1"/>
  <c r="LI82" i="5"/>
  <c r="LI73" i="5"/>
  <c r="LI63" i="5"/>
  <c r="LI53" i="5"/>
  <c r="LI44" i="5"/>
  <c r="LI34" i="5"/>
  <c r="LI24" i="5"/>
  <c r="LI15" i="5"/>
  <c r="E2" i="18" l="1"/>
  <c r="LG89" i="5"/>
  <c r="LG88" i="5"/>
  <c r="LG87" i="5"/>
  <c r="LG86" i="5"/>
  <c r="LG84" i="5"/>
  <c r="LG83" i="5"/>
  <c r="LG60" i="5"/>
  <c r="LG57" i="5"/>
  <c r="LG56" i="5"/>
  <c r="LG54" i="5"/>
  <c r="LG30" i="5"/>
  <c r="LG26" i="5"/>
  <c r="LG25" i="5"/>
  <c r="LG82" i="5"/>
  <c r="LG73" i="5"/>
  <c r="LG85" i="5"/>
  <c r="LG63" i="5"/>
  <c r="LG53" i="5"/>
  <c r="LG44" i="5"/>
  <c r="LG59" i="5"/>
  <c r="LG58" i="5"/>
  <c r="LG55" i="5"/>
  <c r="LG34" i="5"/>
  <c r="LG24" i="5"/>
  <c r="LG15" i="5"/>
  <c r="LG29" i="5"/>
  <c r="LG28" i="5"/>
  <c r="LG27" i="5"/>
  <c r="D2" i="18" l="1"/>
  <c r="LG31" i="5"/>
  <c r="LF89" i="5"/>
  <c r="LG79" i="5"/>
  <c r="LF86" i="5"/>
  <c r="LG76" i="5"/>
  <c r="LG75" i="5"/>
  <c r="LF59" i="5"/>
  <c r="LF55" i="5"/>
  <c r="LG45" i="5"/>
  <c r="LF28" i="5"/>
  <c r="LF25" i="5"/>
  <c r="LF82" i="5"/>
  <c r="LF73" i="5"/>
  <c r="LF83" i="5"/>
  <c r="LF63" i="5"/>
  <c r="LF53" i="5"/>
  <c r="LF44" i="5"/>
  <c r="LF34" i="5"/>
  <c r="LF24" i="5"/>
  <c r="LF15" i="5"/>
  <c r="LF30" i="5"/>
  <c r="LF29" i="5"/>
  <c r="LF85" i="5" l="1"/>
  <c r="C2" i="18"/>
  <c r="R2" i="18" s="1"/>
  <c r="LG47" i="5"/>
  <c r="LG17" i="5"/>
  <c r="LG48" i="5"/>
  <c r="LF31" i="5"/>
  <c r="LF56" i="5"/>
  <c r="LF87" i="5"/>
  <c r="LG80" i="5"/>
  <c r="LG22" i="5"/>
  <c r="LG50" i="5"/>
  <c r="LG78" i="5"/>
  <c r="LG20" i="5"/>
  <c r="LG19" i="5"/>
  <c r="LF27" i="5"/>
  <c r="LF57" i="5"/>
  <c r="LG18" i="5"/>
  <c r="LG46" i="5"/>
  <c r="LG74" i="5"/>
  <c r="LG16" i="5"/>
  <c r="LF58" i="5"/>
  <c r="LG51" i="5"/>
  <c r="LG21" i="5"/>
  <c r="LG49" i="5"/>
  <c r="LG77" i="5"/>
  <c r="LF26" i="5"/>
  <c r="LF54" i="5"/>
  <c r="LF60" i="5"/>
  <c r="LF88" i="5"/>
  <c r="LF84" i="5"/>
  <c r="LF77" i="5"/>
  <c r="LF78" i="5"/>
  <c r="LF51" i="5"/>
  <c r="LF50" i="5"/>
  <c r="LF48" i="5"/>
  <c r="LF47" i="5"/>
  <c r="LF20" i="5"/>
  <c r="LE27" i="5"/>
  <c r="LF17" i="5"/>
  <c r="LE82" i="5"/>
  <c r="LE73" i="5"/>
  <c r="LE63" i="5"/>
  <c r="LE53" i="5"/>
  <c r="LE44" i="5"/>
  <c r="LE34" i="5"/>
  <c r="LE24" i="5"/>
  <c r="LE15" i="5"/>
  <c r="LF22" i="5" l="1"/>
  <c r="LE31" i="5"/>
  <c r="LE55" i="5"/>
  <c r="LE85" i="5"/>
  <c r="LF80" i="5"/>
  <c r="LF21" i="5"/>
  <c r="LF79" i="5"/>
  <c r="LF49" i="5"/>
  <c r="LE59" i="5"/>
  <c r="LF75" i="5"/>
  <c r="LF45" i="5"/>
  <c r="LE26" i="5"/>
  <c r="LE30" i="5"/>
  <c r="LE56" i="5"/>
  <c r="LE60" i="5"/>
  <c r="LE86" i="5"/>
  <c r="LF19" i="5"/>
  <c r="LE54" i="5"/>
  <c r="LE29" i="5"/>
  <c r="LE25" i="5"/>
  <c r="LE57" i="5"/>
  <c r="LE83" i="5"/>
  <c r="LE87" i="5"/>
  <c r="LF76" i="5"/>
  <c r="LF18" i="5"/>
  <c r="LF46" i="5"/>
  <c r="LF74" i="5"/>
  <c r="LF16" i="5"/>
  <c r="LE88" i="5"/>
  <c r="LE28" i="5"/>
  <c r="LE58" i="5"/>
  <c r="LE89" i="5"/>
  <c r="LE84" i="5"/>
  <c r="LD82" i="5"/>
  <c r="LD73" i="5"/>
  <c r="LD63" i="5"/>
  <c r="LD53" i="5"/>
  <c r="LD44" i="5"/>
  <c r="LD34" i="5"/>
  <c r="LD24" i="5"/>
  <c r="LD15" i="5"/>
  <c r="B63" i="5" l="1"/>
  <c r="C63" i="5"/>
  <c r="D63" i="5"/>
  <c r="E63" i="5"/>
  <c r="F63" i="5"/>
  <c r="G63" i="5"/>
  <c r="H63" i="5"/>
  <c r="I63" i="5"/>
  <c r="J63" i="5"/>
  <c r="K63" i="5"/>
  <c r="L63" i="5"/>
  <c r="M63" i="5"/>
  <c r="N63" i="5"/>
  <c r="O63" i="5"/>
  <c r="P63" i="5"/>
  <c r="Q63" i="5"/>
  <c r="R63" i="5"/>
  <c r="S63" i="5"/>
  <c r="T63" i="5"/>
  <c r="U63" i="5"/>
  <c r="V63" i="5"/>
  <c r="W63" i="5"/>
  <c r="X63" i="5"/>
  <c r="Y63" i="5"/>
  <c r="Z63" i="5"/>
  <c r="AA63" i="5"/>
  <c r="AB63" i="5"/>
  <c r="AC63" i="5"/>
  <c r="AD63" i="5"/>
  <c r="AE63" i="5"/>
  <c r="AF63" i="5"/>
  <c r="AG63" i="5"/>
  <c r="AH63" i="5"/>
  <c r="AI63" i="5"/>
  <c r="AJ63" i="5"/>
  <c r="AK63" i="5"/>
  <c r="AL63" i="5"/>
  <c r="AM63" i="5"/>
  <c r="AN63" i="5"/>
  <c r="AO63" i="5"/>
  <c r="AP63" i="5"/>
  <c r="AQ63" i="5"/>
  <c r="AR63" i="5"/>
  <c r="AS63" i="5"/>
  <c r="AT63" i="5"/>
  <c r="AU63" i="5"/>
  <c r="AV63" i="5"/>
  <c r="AW63" i="5"/>
  <c r="AX63" i="5"/>
  <c r="AY63" i="5"/>
  <c r="AZ63" i="5"/>
  <c r="BA63" i="5"/>
  <c r="BB63" i="5"/>
  <c r="BC63" i="5"/>
  <c r="BD63" i="5"/>
  <c r="BE63" i="5"/>
  <c r="BF63" i="5"/>
  <c r="BG63" i="5"/>
  <c r="BH63" i="5"/>
  <c r="BI63" i="5"/>
  <c r="BJ63" i="5"/>
  <c r="BK63" i="5"/>
  <c r="BL63" i="5"/>
  <c r="BM63" i="5"/>
  <c r="BN63" i="5"/>
  <c r="BO63" i="5"/>
  <c r="BP63" i="5"/>
  <c r="BQ63" i="5"/>
  <c r="BR63" i="5"/>
  <c r="BS63" i="5"/>
  <c r="BT63" i="5"/>
  <c r="BU63" i="5"/>
  <c r="BV63" i="5"/>
  <c r="BW63" i="5"/>
  <c r="BX63" i="5"/>
  <c r="BY63" i="5"/>
  <c r="BZ63" i="5"/>
  <c r="CA63" i="5"/>
  <c r="CB63" i="5"/>
  <c r="CC63" i="5"/>
  <c r="CD63" i="5"/>
  <c r="CE63" i="5"/>
  <c r="CF63" i="5"/>
  <c r="CG63" i="5"/>
  <c r="CH63" i="5"/>
  <c r="CI63" i="5"/>
  <c r="CJ63" i="5"/>
  <c r="CK63" i="5"/>
  <c r="CL63" i="5"/>
  <c r="CM63" i="5"/>
  <c r="CN63" i="5"/>
  <c r="CO63" i="5"/>
  <c r="CP63" i="5"/>
  <c r="CQ63" i="5"/>
  <c r="CR63" i="5"/>
  <c r="CS63" i="5"/>
  <c r="CT63" i="5"/>
  <c r="CU63" i="5"/>
  <c r="CV63" i="5"/>
  <c r="CW63" i="5"/>
  <c r="CX63" i="5"/>
  <c r="CY63" i="5"/>
  <c r="CZ63" i="5"/>
  <c r="DA63" i="5"/>
  <c r="DB63" i="5"/>
  <c r="DC63" i="5"/>
  <c r="DD63" i="5"/>
  <c r="DE63" i="5"/>
  <c r="DF63" i="5"/>
  <c r="DG63" i="5"/>
  <c r="DH63" i="5"/>
  <c r="DI63" i="5"/>
  <c r="DJ63" i="5"/>
  <c r="DK63" i="5"/>
  <c r="DL63" i="5"/>
  <c r="DM63" i="5"/>
  <c r="DN63" i="5"/>
  <c r="DO63" i="5"/>
  <c r="DP63" i="5"/>
  <c r="DQ63" i="5"/>
  <c r="DR63" i="5"/>
  <c r="DS63" i="5"/>
  <c r="DT63" i="5"/>
  <c r="DU63" i="5"/>
  <c r="DV63" i="5"/>
  <c r="DW63" i="5"/>
  <c r="DX63" i="5"/>
  <c r="DY63" i="5"/>
  <c r="DZ63" i="5"/>
  <c r="EA63" i="5"/>
  <c r="EB63" i="5"/>
  <c r="EC63" i="5"/>
  <c r="ED63" i="5"/>
  <c r="EE63" i="5"/>
  <c r="EF63" i="5"/>
  <c r="EG63" i="5"/>
  <c r="EH63" i="5"/>
  <c r="EI63" i="5"/>
  <c r="EJ63" i="5"/>
  <c r="EK63" i="5"/>
  <c r="EL63" i="5"/>
  <c r="EM63" i="5"/>
  <c r="EN63" i="5"/>
  <c r="EO63" i="5"/>
  <c r="EP63" i="5"/>
  <c r="EQ63" i="5"/>
  <c r="ER63" i="5"/>
  <c r="ES63" i="5"/>
  <c r="ET63" i="5"/>
  <c r="EU63" i="5"/>
  <c r="EV63" i="5"/>
  <c r="EW63" i="5"/>
  <c r="EX63" i="5"/>
  <c r="EY63" i="5"/>
  <c r="EZ63" i="5"/>
  <c r="FA63" i="5"/>
  <c r="FB63" i="5"/>
  <c r="FC63" i="5"/>
  <c r="FD63" i="5"/>
  <c r="FE63" i="5"/>
  <c r="FF63" i="5"/>
  <c r="FG63" i="5"/>
  <c r="FH63" i="5"/>
  <c r="FI63" i="5"/>
  <c r="FJ63" i="5"/>
  <c r="FK63" i="5"/>
  <c r="FL63" i="5"/>
  <c r="FM63" i="5"/>
  <c r="FN63" i="5"/>
  <c r="FO63" i="5"/>
  <c r="FP63" i="5"/>
  <c r="FQ63" i="5"/>
  <c r="FR63" i="5"/>
  <c r="FS63" i="5"/>
  <c r="FT63" i="5"/>
  <c r="FU63" i="5"/>
  <c r="FV63" i="5"/>
  <c r="FW63" i="5"/>
  <c r="FX63" i="5"/>
  <c r="FY63" i="5"/>
  <c r="A34" i="5"/>
  <c r="B34" i="5"/>
  <c r="C34" i="5"/>
  <c r="D34" i="5"/>
  <c r="E34" i="5"/>
  <c r="F34" i="5"/>
  <c r="G34" i="5"/>
  <c r="H34" i="5"/>
  <c r="I34" i="5"/>
  <c r="J34" i="5"/>
  <c r="K34" i="5"/>
  <c r="L34" i="5"/>
  <c r="M34" i="5"/>
  <c r="N34" i="5"/>
  <c r="O34" i="5"/>
  <c r="P34" i="5"/>
  <c r="Q34" i="5"/>
  <c r="R34" i="5"/>
  <c r="S34" i="5"/>
  <c r="T34" i="5"/>
  <c r="U34" i="5"/>
  <c r="V34" i="5"/>
  <c r="W34" i="5"/>
  <c r="X34" i="5"/>
  <c r="Y34" i="5"/>
  <c r="Z34" i="5"/>
  <c r="AA34" i="5"/>
  <c r="AB34" i="5"/>
  <c r="AC34" i="5"/>
  <c r="AD34" i="5"/>
  <c r="AE34" i="5"/>
  <c r="AF34" i="5"/>
  <c r="AG34" i="5"/>
  <c r="AH34" i="5"/>
  <c r="AI34" i="5"/>
  <c r="AJ34" i="5"/>
  <c r="AK34" i="5"/>
  <c r="AL34" i="5"/>
  <c r="AM34" i="5"/>
  <c r="AN34" i="5"/>
  <c r="AO34" i="5"/>
  <c r="AP34" i="5"/>
  <c r="AQ34" i="5"/>
  <c r="AR34" i="5"/>
  <c r="AS34" i="5"/>
  <c r="AT34" i="5"/>
  <c r="AU34" i="5"/>
  <c r="AV34" i="5"/>
  <c r="AW34" i="5"/>
  <c r="AX34" i="5"/>
  <c r="AY34" i="5"/>
  <c r="AZ34" i="5"/>
  <c r="BA34" i="5"/>
  <c r="BB34" i="5"/>
  <c r="BC34" i="5"/>
  <c r="BD34" i="5"/>
  <c r="BE34" i="5"/>
  <c r="BF34" i="5"/>
  <c r="BG34" i="5"/>
  <c r="BH34" i="5"/>
  <c r="BI34" i="5"/>
  <c r="BJ34" i="5"/>
  <c r="BK34" i="5"/>
  <c r="BL34" i="5"/>
  <c r="BM34" i="5"/>
  <c r="BN34" i="5"/>
  <c r="BO34" i="5"/>
  <c r="BP34" i="5"/>
  <c r="BQ34" i="5"/>
  <c r="BR34" i="5"/>
  <c r="BS34" i="5"/>
  <c r="BT34" i="5"/>
  <c r="BU34" i="5"/>
  <c r="BV34" i="5"/>
  <c r="BW34" i="5"/>
  <c r="BX34" i="5"/>
  <c r="BY34" i="5"/>
  <c r="BZ34" i="5"/>
  <c r="CA34" i="5"/>
  <c r="CB34" i="5"/>
  <c r="CC34" i="5"/>
  <c r="CD34" i="5"/>
  <c r="CE34" i="5"/>
  <c r="CF34" i="5"/>
  <c r="CG34" i="5"/>
  <c r="CH34" i="5"/>
  <c r="CI34" i="5"/>
  <c r="CJ34" i="5"/>
  <c r="CK34" i="5"/>
  <c r="CL34" i="5"/>
  <c r="CM34" i="5"/>
  <c r="CN34" i="5"/>
  <c r="CO34" i="5"/>
  <c r="CP34" i="5"/>
  <c r="CQ34" i="5"/>
  <c r="CR34" i="5"/>
  <c r="CS34" i="5"/>
  <c r="CT34" i="5"/>
  <c r="CU34" i="5"/>
  <c r="CV34" i="5"/>
  <c r="CW34" i="5"/>
  <c r="CX34" i="5"/>
  <c r="CY34" i="5"/>
  <c r="CZ34" i="5"/>
  <c r="DA34" i="5"/>
  <c r="DB34" i="5"/>
  <c r="DC34" i="5"/>
  <c r="DD34" i="5"/>
  <c r="DE34" i="5"/>
  <c r="DF34" i="5"/>
  <c r="DG34" i="5"/>
  <c r="DH34" i="5"/>
  <c r="DI34" i="5"/>
  <c r="DJ34" i="5"/>
  <c r="DK34" i="5"/>
  <c r="DL34" i="5"/>
  <c r="DM34" i="5"/>
  <c r="DN34" i="5"/>
  <c r="DO34" i="5"/>
  <c r="DP34" i="5"/>
  <c r="DQ34" i="5"/>
  <c r="DR34" i="5"/>
  <c r="DS34" i="5"/>
  <c r="DT34" i="5"/>
  <c r="DU34" i="5"/>
  <c r="DV34" i="5"/>
  <c r="DW34" i="5"/>
  <c r="DX34" i="5"/>
  <c r="DY34" i="5"/>
  <c r="DZ34" i="5"/>
  <c r="EA34" i="5"/>
  <c r="EB34" i="5"/>
  <c r="EC34" i="5"/>
  <c r="ED34" i="5"/>
  <c r="EE34" i="5"/>
  <c r="EF34" i="5"/>
  <c r="EG34" i="5"/>
  <c r="EH34" i="5"/>
  <c r="EI34" i="5"/>
  <c r="EJ34" i="5"/>
  <c r="EK34" i="5"/>
  <c r="EL34" i="5"/>
  <c r="EM34" i="5"/>
  <c r="EN34" i="5"/>
  <c r="EO34" i="5"/>
  <c r="EP34" i="5"/>
  <c r="EQ34" i="5"/>
  <c r="ER34" i="5"/>
  <c r="ES34" i="5"/>
  <c r="ET34" i="5"/>
  <c r="EU34" i="5"/>
  <c r="EV34" i="5"/>
  <c r="EW34" i="5"/>
  <c r="EX34" i="5"/>
  <c r="EY34" i="5"/>
  <c r="EZ34" i="5"/>
  <c r="FA34" i="5"/>
  <c r="FB34" i="5"/>
  <c r="FC34" i="5"/>
  <c r="FD34" i="5"/>
  <c r="FE34" i="5"/>
  <c r="FF34" i="5"/>
  <c r="FG34" i="5"/>
  <c r="FH34" i="5"/>
  <c r="FI34" i="5"/>
  <c r="FJ34" i="5"/>
  <c r="FK34" i="5"/>
  <c r="FL34" i="5"/>
  <c r="FM34" i="5"/>
  <c r="FN34" i="5"/>
  <c r="FO34" i="5"/>
  <c r="FP34" i="5"/>
  <c r="FQ34" i="5"/>
  <c r="FR34" i="5"/>
  <c r="FS34" i="5"/>
  <c r="FT34" i="5"/>
  <c r="FU34" i="5"/>
  <c r="FV34" i="5"/>
  <c r="FW34" i="5"/>
  <c r="FX34" i="5"/>
  <c r="FY34" i="5"/>
  <c r="FZ34" i="5"/>
  <c r="GA34" i="5"/>
  <c r="GB34" i="5"/>
  <c r="GC34" i="5"/>
  <c r="GD34" i="5"/>
  <c r="GE34" i="5"/>
  <c r="GF34" i="5"/>
  <c r="GG34" i="5"/>
  <c r="GH34" i="5"/>
  <c r="GI34" i="5"/>
  <c r="GJ34" i="5"/>
  <c r="GK34" i="5"/>
  <c r="GL34" i="5"/>
  <c r="GM34" i="5"/>
  <c r="GN34" i="5"/>
  <c r="GO34" i="5"/>
  <c r="GP34" i="5"/>
  <c r="GQ34" i="5"/>
  <c r="GR34" i="5"/>
  <c r="GS34" i="5"/>
  <c r="GT34" i="5"/>
  <c r="GU34" i="5"/>
  <c r="GV34" i="5"/>
  <c r="GW34" i="5"/>
  <c r="GX34" i="5"/>
  <c r="GY34" i="5"/>
  <c r="GZ34" i="5"/>
  <c r="HA34" i="5"/>
  <c r="HB34" i="5"/>
  <c r="HC34" i="5"/>
  <c r="HD34" i="5"/>
  <c r="HE34" i="5"/>
  <c r="HF34" i="5"/>
  <c r="HG34" i="5"/>
  <c r="HH34" i="5"/>
  <c r="HI34" i="5"/>
  <c r="HJ34" i="5"/>
  <c r="HK34" i="5"/>
  <c r="HL34" i="5"/>
  <c r="HM34" i="5"/>
  <c r="HN34" i="5"/>
  <c r="HO34" i="5"/>
  <c r="HP34" i="5"/>
  <c r="HQ34" i="5"/>
  <c r="HR34" i="5"/>
  <c r="HS34" i="5"/>
  <c r="HT34" i="5"/>
  <c r="HU34" i="5"/>
  <c r="HV34" i="5"/>
  <c r="HW34" i="5"/>
  <c r="HX34" i="5"/>
  <c r="HY34" i="5"/>
  <c r="HZ34" i="5"/>
  <c r="IA34" i="5"/>
  <c r="IB34" i="5"/>
  <c r="IC34" i="5"/>
  <c r="ID34" i="5"/>
  <c r="IE34" i="5"/>
  <c r="IF34" i="5"/>
  <c r="IG34" i="5"/>
  <c r="IH34" i="5"/>
  <c r="II34" i="5"/>
  <c r="IJ34" i="5"/>
  <c r="IK34" i="5"/>
  <c r="IL34" i="5"/>
  <c r="A63" i="5" l="1"/>
  <c r="LE77" i="5"/>
  <c r="LD77" i="5"/>
  <c r="LD86" i="5"/>
  <c r="LC82" i="5"/>
  <c r="LC73" i="5"/>
  <c r="LC53" i="5"/>
  <c r="LC44" i="5"/>
  <c r="LC24" i="5"/>
  <c r="LC15" i="5"/>
  <c r="LE76" i="5" l="1"/>
  <c r="LE75" i="5"/>
  <c r="LE80" i="5"/>
  <c r="LE48" i="5"/>
  <c r="LE78" i="5"/>
  <c r="LE19" i="5"/>
  <c r="LD78" i="5"/>
  <c r="LD87" i="5"/>
  <c r="LD76" i="5"/>
  <c r="LD85" i="5"/>
  <c r="LD48" i="5"/>
  <c r="LD57" i="5"/>
  <c r="LD28" i="5"/>
  <c r="LD19" i="5"/>
  <c r="LD80" i="5"/>
  <c r="LD89" i="5"/>
  <c r="LD75" i="5"/>
  <c r="LD84" i="5"/>
  <c r="LB82" i="5"/>
  <c r="LB73" i="5"/>
  <c r="LB53" i="5"/>
  <c r="LB44" i="5"/>
  <c r="LB24" i="5"/>
  <c r="LB15" i="5"/>
  <c r="LE18" i="5" l="1"/>
  <c r="LE22" i="5"/>
  <c r="LE49" i="5"/>
  <c r="LE50" i="5"/>
  <c r="LE46" i="5"/>
  <c r="LE79" i="5"/>
  <c r="LE47" i="5"/>
  <c r="LE51" i="5"/>
  <c r="LE74" i="5"/>
  <c r="LE45" i="5"/>
  <c r="LE20" i="5"/>
  <c r="LE21" i="5"/>
  <c r="LE17" i="5"/>
  <c r="LD27" i="5"/>
  <c r="LD18" i="5"/>
  <c r="LD51" i="5"/>
  <c r="LD60" i="5"/>
  <c r="LD31" i="5"/>
  <c r="LD22" i="5"/>
  <c r="LD74" i="5"/>
  <c r="LD83" i="5"/>
  <c r="LD50" i="5"/>
  <c r="LD59" i="5"/>
  <c r="LD49" i="5"/>
  <c r="LD58" i="5"/>
  <c r="LD21" i="5"/>
  <c r="LD30" i="5"/>
  <c r="LD79" i="5"/>
  <c r="LD88" i="5"/>
  <c r="LD46" i="5"/>
  <c r="LD55" i="5"/>
  <c r="LD47" i="5"/>
  <c r="LD56" i="5"/>
  <c r="LD29" i="5"/>
  <c r="LD20" i="5"/>
  <c r="LD45" i="5"/>
  <c r="LD54" i="5"/>
  <c r="LD26" i="5"/>
  <c r="LD17" i="5"/>
  <c r="LA82" i="5"/>
  <c r="LA73" i="5"/>
  <c r="LA53" i="5"/>
  <c r="LA44" i="5"/>
  <c r="LA24" i="5"/>
  <c r="LA15" i="5"/>
  <c r="LE16" i="5" l="1"/>
  <c r="LD25" i="5"/>
  <c r="LD16" i="5"/>
  <c r="KZ82" i="5"/>
  <c r="KZ73" i="5"/>
  <c r="KZ53" i="5"/>
  <c r="KZ44" i="5"/>
  <c r="KZ24" i="5"/>
  <c r="KZ15" i="5"/>
  <c r="KY82" i="5" l="1"/>
  <c r="KY73" i="5"/>
  <c r="KY53" i="5"/>
  <c r="KY44" i="5"/>
  <c r="KY24" i="5"/>
  <c r="KY15" i="5"/>
  <c r="KX82" i="5" l="1"/>
  <c r="KX73" i="5"/>
  <c r="KX53" i="5"/>
  <c r="KX44" i="5"/>
  <c r="KX24" i="5"/>
  <c r="KX15" i="5"/>
  <c r="KW82" i="5" l="1"/>
  <c r="KW73" i="5"/>
  <c r="KW53" i="5"/>
  <c r="KW44" i="5"/>
  <c r="KW24" i="5"/>
  <c r="KW15" i="5"/>
  <c r="KV82" i="5" l="1"/>
  <c r="KV73" i="5"/>
  <c r="KV53" i="5"/>
  <c r="KV44" i="5"/>
  <c r="KV24" i="5"/>
  <c r="KV15" i="5"/>
  <c r="KU82" i="5" l="1"/>
  <c r="KU73" i="5"/>
  <c r="KU53" i="5"/>
  <c r="KU44" i="5"/>
  <c r="KU24" i="5"/>
  <c r="KU15" i="5"/>
  <c r="KT82" i="5" l="1"/>
  <c r="KT73" i="5"/>
  <c r="KT53" i="5"/>
  <c r="KT44" i="5"/>
  <c r="KT24" i="5"/>
  <c r="KT15" i="5"/>
  <c r="KS82" i="5" l="1"/>
  <c r="KS73" i="5"/>
  <c r="KS53" i="5"/>
  <c r="KS44" i="5"/>
  <c r="KS24" i="5"/>
  <c r="KS15" i="5"/>
  <c r="KR82" i="5" l="1"/>
  <c r="KR73" i="5"/>
  <c r="KR53" i="5"/>
  <c r="KR44" i="5"/>
  <c r="KR24" i="5"/>
  <c r="KR15" i="5"/>
  <c r="KQ82" i="5" l="1"/>
  <c r="KQ73" i="5"/>
  <c r="KQ53" i="5"/>
  <c r="KQ44" i="5"/>
  <c r="KQ24" i="5"/>
  <c r="KQ15" i="5"/>
  <c r="KP82" i="5" l="1"/>
  <c r="KP73" i="5"/>
  <c r="KP53" i="5"/>
  <c r="KP44" i="5"/>
  <c r="KP24" i="5"/>
  <c r="KP15" i="5"/>
  <c r="KO82" i="5" l="1"/>
  <c r="KN82" i="5"/>
  <c r="KO73" i="5"/>
  <c r="KN73" i="5"/>
  <c r="KO53" i="5"/>
  <c r="KN53" i="5"/>
  <c r="KO44" i="5"/>
  <c r="KN44" i="5"/>
  <c r="KO24" i="5"/>
  <c r="KN24" i="5"/>
  <c r="KO15" i="5"/>
  <c r="KN15" i="5"/>
  <c r="KM82" i="5" l="1"/>
  <c r="KM73" i="5"/>
  <c r="KM53" i="5"/>
  <c r="KM44" i="5"/>
  <c r="KM24" i="5"/>
  <c r="KM15" i="5"/>
  <c r="KL82" i="5" l="1"/>
  <c r="KL73" i="5"/>
  <c r="KL53" i="5"/>
  <c r="KL44" i="5"/>
  <c r="KL24" i="5"/>
  <c r="KL15" i="5"/>
  <c r="KK82" i="5" l="1"/>
  <c r="KK73" i="5"/>
  <c r="KK53" i="5"/>
  <c r="KK44" i="5"/>
  <c r="KK24" i="5"/>
  <c r="KK15" i="5"/>
  <c r="KJ82" i="5" l="1"/>
  <c r="KJ73" i="5"/>
  <c r="KJ53" i="5"/>
  <c r="KJ44" i="5"/>
  <c r="KJ24" i="5"/>
  <c r="KJ15" i="5"/>
  <c r="KI82" i="5" l="1"/>
  <c r="KI73" i="5"/>
  <c r="KI53" i="5"/>
  <c r="KI44" i="5"/>
  <c r="KI24" i="5"/>
  <c r="KI15" i="5"/>
  <c r="KH82" i="5" l="1"/>
  <c r="KH73" i="5"/>
  <c r="KH53" i="5"/>
  <c r="KH44" i="5"/>
  <c r="KH24" i="5"/>
  <c r="KH15" i="5"/>
  <c r="KG82" i="5" l="1"/>
  <c r="KG73" i="5"/>
  <c r="KG53" i="5"/>
  <c r="KG44" i="5"/>
  <c r="KG24" i="5"/>
  <c r="KG15" i="5"/>
  <c r="KF82" i="5" l="1"/>
  <c r="KF73" i="5"/>
  <c r="KF53" i="5"/>
  <c r="KF44" i="5"/>
  <c r="KF24" i="5"/>
  <c r="KF15" i="5"/>
  <c r="KE82" i="5" l="1"/>
  <c r="KE73" i="5"/>
  <c r="KE53" i="5"/>
  <c r="KE44" i="5"/>
  <c r="KE24" i="5"/>
  <c r="KE15" i="5"/>
  <c r="KD82" i="5" l="1"/>
  <c r="KD73" i="5"/>
  <c r="KD53" i="5"/>
  <c r="KD44" i="5"/>
  <c r="KD24" i="5"/>
  <c r="KD15" i="5"/>
  <c r="KC82" i="5" l="1"/>
  <c r="KC73" i="5"/>
  <c r="KC53" i="5"/>
  <c r="KC44" i="5"/>
  <c r="KC24" i="5"/>
  <c r="KC15" i="5"/>
  <c r="M2" i="16" l="1"/>
  <c r="L4" i="16" s="1"/>
  <c r="J4" i="16" l="1"/>
  <c r="K4" i="16"/>
  <c r="KB82" i="5"/>
  <c r="KB73" i="5"/>
  <c r="KB53" i="5"/>
  <c r="KB44" i="5"/>
  <c r="KB24" i="5"/>
  <c r="KB15" i="5"/>
  <c r="KA89" i="5" l="1"/>
  <c r="KA88" i="5"/>
  <c r="KA87" i="5"/>
  <c r="KA86" i="5"/>
  <c r="KA85" i="5"/>
  <c r="KA84" i="5"/>
  <c r="KA83" i="5"/>
  <c r="KA82" i="5"/>
  <c r="KA80" i="5"/>
  <c r="KA79" i="5"/>
  <c r="KA78" i="5"/>
  <c r="KA77" i="5"/>
  <c r="KA76" i="5"/>
  <c r="KA75" i="5"/>
  <c r="KA74" i="5"/>
  <c r="KA73" i="5"/>
  <c r="KA60" i="5"/>
  <c r="KA59" i="5"/>
  <c r="KA58" i="5"/>
  <c r="KA57" i="5"/>
  <c r="KA56" i="5"/>
  <c r="KA55" i="5"/>
  <c r="KA54" i="5"/>
  <c r="KA53" i="5"/>
  <c r="KA51" i="5"/>
  <c r="KA50" i="5"/>
  <c r="KA49" i="5"/>
  <c r="KA48" i="5"/>
  <c r="KA47" i="5"/>
  <c r="KA46" i="5"/>
  <c r="KA45" i="5"/>
  <c r="KA44" i="5"/>
  <c r="KA31" i="5"/>
  <c r="KA30" i="5"/>
  <c r="KA29" i="5"/>
  <c r="KA28" i="5"/>
  <c r="KA27" i="5"/>
  <c r="KA26" i="5"/>
  <c r="KA25" i="5"/>
  <c r="KA24" i="5"/>
  <c r="KA22" i="5"/>
  <c r="KA21" i="5"/>
  <c r="KA20" i="5"/>
  <c r="KA19" i="5"/>
  <c r="KA18" i="5"/>
  <c r="KA17" i="5"/>
  <c r="KA16" i="5"/>
  <c r="KA15" i="5"/>
  <c r="JZ89" i="5" l="1"/>
  <c r="JZ88" i="5"/>
  <c r="JZ87" i="5"/>
  <c r="JZ86" i="5"/>
  <c r="JZ85" i="5"/>
  <c r="JZ84" i="5"/>
  <c r="JZ83" i="5"/>
  <c r="JZ82" i="5"/>
  <c r="JZ80" i="5"/>
  <c r="JZ79" i="5"/>
  <c r="JZ78" i="5"/>
  <c r="JZ77" i="5"/>
  <c r="JZ76" i="5"/>
  <c r="JZ75" i="5"/>
  <c r="JZ74" i="5"/>
  <c r="JZ73" i="5"/>
  <c r="JZ60" i="5"/>
  <c r="JZ59" i="5"/>
  <c r="JZ58" i="5"/>
  <c r="JZ57" i="5"/>
  <c r="JZ56" i="5"/>
  <c r="JZ55" i="5"/>
  <c r="JZ54" i="5"/>
  <c r="JZ53" i="5"/>
  <c r="JZ51" i="5"/>
  <c r="JZ50" i="5"/>
  <c r="JZ49" i="5"/>
  <c r="JZ48" i="5"/>
  <c r="JZ47" i="5"/>
  <c r="JZ46" i="5"/>
  <c r="JZ45" i="5"/>
  <c r="JZ44" i="5"/>
  <c r="JZ31" i="5"/>
  <c r="JZ30" i="5"/>
  <c r="JZ29" i="5"/>
  <c r="JZ28" i="5"/>
  <c r="JZ27" i="5"/>
  <c r="JZ26" i="5"/>
  <c r="JZ25" i="5"/>
  <c r="JZ24" i="5"/>
  <c r="JZ22" i="5"/>
  <c r="JZ21" i="5"/>
  <c r="JZ20" i="5"/>
  <c r="JZ19" i="5"/>
  <c r="JZ18" i="5"/>
  <c r="JZ17" i="5"/>
  <c r="JZ16" i="5"/>
  <c r="JZ15" i="5"/>
  <c r="JY89" i="5" l="1"/>
  <c r="JY88" i="5"/>
  <c r="JY87" i="5"/>
  <c r="JY86" i="5"/>
  <c r="JY85" i="5"/>
  <c r="JY84" i="5"/>
  <c r="JY83" i="5"/>
  <c r="JY82" i="5"/>
  <c r="JY80" i="5"/>
  <c r="JY79" i="5"/>
  <c r="JY78" i="5"/>
  <c r="JY77" i="5"/>
  <c r="JY76" i="5"/>
  <c r="JY75" i="5"/>
  <c r="JY74" i="5"/>
  <c r="JY73" i="5"/>
  <c r="JY60" i="5"/>
  <c r="JY59" i="5"/>
  <c r="JY58" i="5"/>
  <c r="JY57" i="5"/>
  <c r="JY56" i="5"/>
  <c r="JY55" i="5"/>
  <c r="JY54" i="5"/>
  <c r="JY53" i="5"/>
  <c r="JY51" i="5"/>
  <c r="JY50" i="5"/>
  <c r="JY49" i="5"/>
  <c r="JY48" i="5"/>
  <c r="JY47" i="5"/>
  <c r="JY46" i="5"/>
  <c r="JY45" i="5"/>
  <c r="JY44" i="5"/>
  <c r="JY31" i="5"/>
  <c r="JY30" i="5"/>
  <c r="JY29" i="5"/>
  <c r="JY28" i="5"/>
  <c r="JY27" i="5"/>
  <c r="JY26" i="5"/>
  <c r="JY25" i="5"/>
  <c r="JY24" i="5"/>
  <c r="JY22" i="5"/>
  <c r="JY21" i="5"/>
  <c r="JY20" i="5"/>
  <c r="JY19" i="5"/>
  <c r="JY18" i="5"/>
  <c r="JY17" i="5"/>
  <c r="JY16" i="5"/>
  <c r="JY15" i="5"/>
  <c r="JX89" i="5" l="1"/>
  <c r="JX88" i="5"/>
  <c r="JX87" i="5"/>
  <c r="JX86" i="5"/>
  <c r="JX85" i="5"/>
  <c r="JX84" i="5"/>
  <c r="JX83" i="5"/>
  <c r="JX82" i="5"/>
  <c r="JX80" i="5"/>
  <c r="JX79" i="5"/>
  <c r="JX78" i="5"/>
  <c r="JX77" i="5"/>
  <c r="JX76" i="5"/>
  <c r="JX75" i="5"/>
  <c r="JX74" i="5"/>
  <c r="JX73" i="5"/>
  <c r="JX60" i="5"/>
  <c r="JX59" i="5"/>
  <c r="JX58" i="5"/>
  <c r="JX57" i="5"/>
  <c r="JX56" i="5"/>
  <c r="JX55" i="5"/>
  <c r="JX54" i="5"/>
  <c r="JX53" i="5"/>
  <c r="JX51" i="5"/>
  <c r="JX50" i="5"/>
  <c r="JX49" i="5"/>
  <c r="JX48" i="5"/>
  <c r="JX47" i="5"/>
  <c r="JX46" i="5"/>
  <c r="JX45" i="5"/>
  <c r="JX44" i="5"/>
  <c r="JX31" i="5"/>
  <c r="JX30" i="5"/>
  <c r="JX29" i="5"/>
  <c r="JX28" i="5"/>
  <c r="JX27" i="5"/>
  <c r="JX26" i="5"/>
  <c r="JX25" i="5"/>
  <c r="JX24" i="5"/>
  <c r="JX22" i="5"/>
  <c r="JX21" i="5"/>
  <c r="JX20" i="5"/>
  <c r="JX19" i="5"/>
  <c r="JX18" i="5"/>
  <c r="JX17" i="5"/>
  <c r="JX16" i="5"/>
  <c r="JX15" i="5"/>
  <c r="JW89" i="5" l="1"/>
  <c r="JW88" i="5"/>
  <c r="JW87" i="5"/>
  <c r="JW86" i="5"/>
  <c r="JW85" i="5"/>
  <c r="JW84" i="5"/>
  <c r="JW83" i="5"/>
  <c r="JW82" i="5"/>
  <c r="JW80" i="5"/>
  <c r="JW79" i="5"/>
  <c r="JW78" i="5"/>
  <c r="JW77" i="5"/>
  <c r="JW76" i="5"/>
  <c r="JW75" i="5"/>
  <c r="JW74" i="5"/>
  <c r="JW73" i="5"/>
  <c r="JW60" i="5"/>
  <c r="JW59" i="5"/>
  <c r="JW58" i="5"/>
  <c r="JW57" i="5"/>
  <c r="JW56" i="5"/>
  <c r="JW55" i="5"/>
  <c r="JW54" i="5"/>
  <c r="JW53" i="5"/>
  <c r="JW51" i="5"/>
  <c r="JW50" i="5"/>
  <c r="JW49" i="5"/>
  <c r="JW48" i="5"/>
  <c r="JW47" i="5"/>
  <c r="JW46" i="5"/>
  <c r="JW45" i="5"/>
  <c r="JW44" i="5"/>
  <c r="JW31" i="5"/>
  <c r="JW30" i="5"/>
  <c r="JW29" i="5"/>
  <c r="JW28" i="5"/>
  <c r="JW27" i="5"/>
  <c r="JW26" i="5"/>
  <c r="JW25" i="5"/>
  <c r="JW24" i="5"/>
  <c r="JW22" i="5"/>
  <c r="JW21" i="5"/>
  <c r="JW20" i="5"/>
  <c r="JW19" i="5"/>
  <c r="JW18" i="5"/>
  <c r="JW17" i="5"/>
  <c r="JW16" i="5"/>
  <c r="JW15" i="5"/>
  <c r="JV89" i="5" l="1"/>
  <c r="JV88" i="5"/>
  <c r="JV87" i="5"/>
  <c r="JV86" i="5"/>
  <c r="JV85" i="5"/>
  <c r="JV84" i="5"/>
  <c r="JV83" i="5"/>
  <c r="JV82" i="5"/>
  <c r="JV80" i="5"/>
  <c r="JV79" i="5"/>
  <c r="JV78" i="5"/>
  <c r="JV77" i="5"/>
  <c r="JV76" i="5"/>
  <c r="JV75" i="5"/>
  <c r="JV74" i="5"/>
  <c r="JV73" i="5"/>
  <c r="JV60" i="5"/>
  <c r="JV59" i="5"/>
  <c r="JV58" i="5"/>
  <c r="JV57" i="5"/>
  <c r="JV56" i="5"/>
  <c r="JV55" i="5"/>
  <c r="JV54" i="5"/>
  <c r="JV53" i="5"/>
  <c r="JV51" i="5"/>
  <c r="JV50" i="5"/>
  <c r="JV49" i="5"/>
  <c r="JV48" i="5"/>
  <c r="JV47" i="5"/>
  <c r="JV46" i="5"/>
  <c r="JV45" i="5"/>
  <c r="JV44" i="5"/>
  <c r="JV31" i="5"/>
  <c r="JV30" i="5"/>
  <c r="JV29" i="5"/>
  <c r="JV28" i="5"/>
  <c r="JV27" i="5"/>
  <c r="JV26" i="5"/>
  <c r="JV25" i="5"/>
  <c r="JV24" i="5"/>
  <c r="JV22" i="5"/>
  <c r="JV21" i="5"/>
  <c r="JV20" i="5"/>
  <c r="JV19" i="5"/>
  <c r="JV18" i="5"/>
  <c r="JV17" i="5"/>
  <c r="JV16" i="5"/>
  <c r="JV15" i="5"/>
  <c r="JU89" i="5" l="1"/>
  <c r="JU88" i="5"/>
  <c r="JU87" i="5"/>
  <c r="JU86" i="5"/>
  <c r="JU85" i="5"/>
  <c r="JU84" i="5"/>
  <c r="JU83" i="5"/>
  <c r="JU82" i="5"/>
  <c r="JU80" i="5"/>
  <c r="JU79" i="5"/>
  <c r="JU78" i="5"/>
  <c r="JU77" i="5"/>
  <c r="JU76" i="5"/>
  <c r="JU75" i="5"/>
  <c r="JU74" i="5"/>
  <c r="JU73" i="5"/>
  <c r="JU60" i="5"/>
  <c r="JU59" i="5"/>
  <c r="JU58" i="5"/>
  <c r="JU57" i="5"/>
  <c r="JU56" i="5"/>
  <c r="JU55" i="5"/>
  <c r="JU54" i="5"/>
  <c r="JU53" i="5"/>
  <c r="JU51" i="5"/>
  <c r="JU50" i="5"/>
  <c r="JU49" i="5"/>
  <c r="JU48" i="5"/>
  <c r="JU47" i="5"/>
  <c r="JU46" i="5"/>
  <c r="JU45" i="5"/>
  <c r="JU44" i="5"/>
  <c r="JU31" i="5"/>
  <c r="JU30" i="5"/>
  <c r="JU29" i="5"/>
  <c r="JU28" i="5"/>
  <c r="JU27" i="5"/>
  <c r="JU26" i="5"/>
  <c r="JU25" i="5"/>
  <c r="JU24" i="5"/>
  <c r="JU22" i="5"/>
  <c r="JU21" i="5"/>
  <c r="JU20" i="5"/>
  <c r="JU19" i="5"/>
  <c r="JU18" i="5"/>
  <c r="JU17" i="5"/>
  <c r="JU16" i="5"/>
  <c r="JU15" i="5"/>
  <c r="JT89" i="5" l="1"/>
  <c r="JT88" i="5"/>
  <c r="JT87" i="5"/>
  <c r="JT86" i="5"/>
  <c r="JT85" i="5"/>
  <c r="JT84" i="5"/>
  <c r="JT83" i="5"/>
  <c r="JT82" i="5"/>
  <c r="JT80" i="5"/>
  <c r="JT79" i="5"/>
  <c r="JT78" i="5"/>
  <c r="JT77" i="5"/>
  <c r="JT76" i="5"/>
  <c r="JT75" i="5"/>
  <c r="JT74" i="5"/>
  <c r="JT73" i="5"/>
  <c r="JT60" i="5"/>
  <c r="JT59" i="5"/>
  <c r="JT58" i="5"/>
  <c r="JT57" i="5"/>
  <c r="JT56" i="5"/>
  <c r="JT55" i="5"/>
  <c r="JT54" i="5"/>
  <c r="JT53" i="5"/>
  <c r="JT51" i="5"/>
  <c r="JT50" i="5"/>
  <c r="JT49" i="5"/>
  <c r="JT48" i="5"/>
  <c r="JT47" i="5"/>
  <c r="JT46" i="5"/>
  <c r="JT45" i="5"/>
  <c r="JT44" i="5"/>
  <c r="JT31" i="5"/>
  <c r="JT30" i="5"/>
  <c r="JT29" i="5"/>
  <c r="JT28" i="5"/>
  <c r="JT27" i="5"/>
  <c r="JT26" i="5"/>
  <c r="JT25" i="5"/>
  <c r="JT24" i="5"/>
  <c r="JT22" i="5"/>
  <c r="JT21" i="5"/>
  <c r="JT20" i="5"/>
  <c r="JT19" i="5"/>
  <c r="JT18" i="5"/>
  <c r="JT17" i="5"/>
  <c r="JT16" i="5"/>
  <c r="JT15" i="5"/>
  <c r="JS89" i="5" l="1"/>
  <c r="JS88" i="5"/>
  <c r="JS87" i="5"/>
  <c r="JS86" i="5"/>
  <c r="JS85" i="5"/>
  <c r="JS84" i="5"/>
  <c r="JS83" i="5"/>
  <c r="JS82" i="5"/>
  <c r="JS80" i="5"/>
  <c r="JS79" i="5"/>
  <c r="JS78" i="5"/>
  <c r="JS77" i="5"/>
  <c r="JS76" i="5"/>
  <c r="JS75" i="5"/>
  <c r="JS74" i="5"/>
  <c r="JS73" i="5"/>
  <c r="JS60" i="5"/>
  <c r="JS59" i="5"/>
  <c r="JS58" i="5"/>
  <c r="JS57" i="5"/>
  <c r="JS56" i="5"/>
  <c r="JS55" i="5"/>
  <c r="JS54" i="5"/>
  <c r="JS53" i="5"/>
  <c r="JS51" i="5"/>
  <c r="JS50" i="5"/>
  <c r="JS49" i="5"/>
  <c r="JS48" i="5"/>
  <c r="JS47" i="5"/>
  <c r="JS46" i="5"/>
  <c r="JS45" i="5"/>
  <c r="JS44" i="5"/>
  <c r="JS31" i="5"/>
  <c r="JS30" i="5"/>
  <c r="JS29" i="5"/>
  <c r="JS28" i="5"/>
  <c r="JS27" i="5"/>
  <c r="JS26" i="5"/>
  <c r="JS25" i="5"/>
  <c r="JS24" i="5"/>
  <c r="JS22" i="5"/>
  <c r="JS21" i="5"/>
  <c r="JS20" i="5"/>
  <c r="JS19" i="5"/>
  <c r="JS18" i="5"/>
  <c r="JS17" i="5"/>
  <c r="JS16" i="5"/>
  <c r="JS15" i="5"/>
  <c r="JR89" i="5" l="1"/>
  <c r="JR88" i="5"/>
  <c r="JR87" i="5"/>
  <c r="JR86" i="5"/>
  <c r="JR85" i="5"/>
  <c r="JR84" i="5"/>
  <c r="JR83" i="5"/>
  <c r="JR82" i="5"/>
  <c r="JR80" i="5"/>
  <c r="JR79" i="5"/>
  <c r="JR78" i="5"/>
  <c r="JR77" i="5"/>
  <c r="JR76" i="5"/>
  <c r="JR75" i="5"/>
  <c r="JR74" i="5"/>
  <c r="JR73" i="5"/>
  <c r="JR60" i="5"/>
  <c r="JR59" i="5"/>
  <c r="JR58" i="5"/>
  <c r="JR57" i="5"/>
  <c r="JR56" i="5"/>
  <c r="JR55" i="5"/>
  <c r="JR54" i="5"/>
  <c r="JR53" i="5"/>
  <c r="JR51" i="5"/>
  <c r="JR50" i="5"/>
  <c r="JR49" i="5"/>
  <c r="JR48" i="5"/>
  <c r="JR47" i="5"/>
  <c r="JR46" i="5"/>
  <c r="JR45" i="5"/>
  <c r="JR44" i="5"/>
  <c r="JR31" i="5"/>
  <c r="JR30" i="5"/>
  <c r="JR29" i="5"/>
  <c r="JR28" i="5"/>
  <c r="JR27" i="5"/>
  <c r="JR26" i="5"/>
  <c r="JR25" i="5"/>
  <c r="JR24" i="5"/>
  <c r="JR22" i="5"/>
  <c r="JR21" i="5"/>
  <c r="JR20" i="5"/>
  <c r="JR19" i="5"/>
  <c r="JR18" i="5"/>
  <c r="JR17" i="5"/>
  <c r="JR16" i="5"/>
  <c r="JR15" i="5"/>
  <c r="JQ89" i="5" l="1"/>
  <c r="JQ88" i="5"/>
  <c r="JQ87" i="5"/>
  <c r="JQ86" i="5"/>
  <c r="JQ85" i="5"/>
  <c r="JQ84" i="5"/>
  <c r="JQ83" i="5"/>
  <c r="JQ82" i="5"/>
  <c r="JQ80" i="5"/>
  <c r="JQ79" i="5"/>
  <c r="JQ78" i="5"/>
  <c r="JQ77" i="5"/>
  <c r="JQ76" i="5"/>
  <c r="JQ75" i="5"/>
  <c r="JQ74" i="5"/>
  <c r="JQ73" i="5"/>
  <c r="JQ60" i="5"/>
  <c r="JQ59" i="5"/>
  <c r="JQ58" i="5"/>
  <c r="JQ57" i="5"/>
  <c r="JQ56" i="5"/>
  <c r="JQ55" i="5"/>
  <c r="JQ54" i="5"/>
  <c r="JQ53" i="5"/>
  <c r="JQ51" i="5"/>
  <c r="JQ50" i="5"/>
  <c r="JQ49" i="5"/>
  <c r="JQ48" i="5"/>
  <c r="JQ47" i="5"/>
  <c r="JQ46" i="5"/>
  <c r="JQ45" i="5"/>
  <c r="JQ44" i="5"/>
  <c r="JQ31" i="5"/>
  <c r="JQ30" i="5"/>
  <c r="JQ29" i="5"/>
  <c r="JQ28" i="5"/>
  <c r="JQ27" i="5"/>
  <c r="JQ26" i="5"/>
  <c r="JQ25" i="5"/>
  <c r="JQ24" i="5"/>
  <c r="JQ22" i="5"/>
  <c r="JQ21" i="5"/>
  <c r="JQ20" i="5"/>
  <c r="JQ19" i="5"/>
  <c r="JQ18" i="5"/>
  <c r="JQ17" i="5"/>
  <c r="JQ16" i="5"/>
  <c r="JQ15" i="5"/>
  <c r="JP89" i="5" l="1"/>
  <c r="JP88" i="5"/>
  <c r="JP87" i="5"/>
  <c r="JP86" i="5"/>
  <c r="JP85" i="5"/>
  <c r="JP84" i="5"/>
  <c r="JP83" i="5"/>
  <c r="JP82" i="5"/>
  <c r="JP80" i="5"/>
  <c r="JP79" i="5"/>
  <c r="JP78" i="5"/>
  <c r="JP77" i="5"/>
  <c r="JP76" i="5"/>
  <c r="JP75" i="5"/>
  <c r="JP74" i="5"/>
  <c r="JP73" i="5"/>
  <c r="JP60" i="5"/>
  <c r="JP59" i="5"/>
  <c r="JP58" i="5"/>
  <c r="JP57" i="5"/>
  <c r="JP56" i="5"/>
  <c r="JP55" i="5"/>
  <c r="JP54" i="5"/>
  <c r="JP53" i="5"/>
  <c r="JP51" i="5"/>
  <c r="JP50" i="5"/>
  <c r="JP49" i="5"/>
  <c r="JP48" i="5"/>
  <c r="JP47" i="5"/>
  <c r="JP46" i="5"/>
  <c r="JP45" i="5"/>
  <c r="JP44" i="5"/>
  <c r="JP31" i="5"/>
  <c r="JP30" i="5"/>
  <c r="JP29" i="5"/>
  <c r="JP28" i="5"/>
  <c r="JP27" i="5"/>
  <c r="JP26" i="5"/>
  <c r="JP25" i="5"/>
  <c r="JP24" i="5"/>
  <c r="JP22" i="5"/>
  <c r="JP21" i="5"/>
  <c r="JP20" i="5"/>
  <c r="JP19" i="5"/>
  <c r="JP18" i="5"/>
  <c r="JP17" i="5"/>
  <c r="JP16" i="5"/>
  <c r="JP15" i="5"/>
  <c r="JO15" i="5" l="1"/>
  <c r="JO89" i="5"/>
  <c r="JO88" i="5"/>
  <c r="JO87" i="5"/>
  <c r="JO86" i="5"/>
  <c r="JO85" i="5"/>
  <c r="JO84" i="5"/>
  <c r="JO83" i="5"/>
  <c r="JO82" i="5"/>
  <c r="JO80" i="5"/>
  <c r="JO79" i="5"/>
  <c r="JO78" i="5"/>
  <c r="JO77" i="5"/>
  <c r="JO76" i="5"/>
  <c r="JO75" i="5"/>
  <c r="JO74" i="5"/>
  <c r="JO73" i="5"/>
  <c r="JO60" i="5"/>
  <c r="JO59" i="5"/>
  <c r="JO58" i="5"/>
  <c r="JO57" i="5"/>
  <c r="JO56" i="5"/>
  <c r="JO55" i="5"/>
  <c r="JO54" i="5"/>
  <c r="JO53" i="5"/>
  <c r="JO51" i="5"/>
  <c r="JO50" i="5"/>
  <c r="JO49" i="5"/>
  <c r="JO48" i="5"/>
  <c r="JO47" i="5"/>
  <c r="JO46" i="5"/>
  <c r="JO45" i="5"/>
  <c r="JO44" i="5"/>
  <c r="JO31" i="5"/>
  <c r="JO30" i="5"/>
  <c r="JO29" i="5"/>
  <c r="JO28" i="5"/>
  <c r="JO27" i="5"/>
  <c r="JO26" i="5"/>
  <c r="JO25" i="5"/>
  <c r="JO24" i="5"/>
  <c r="JO22" i="5"/>
  <c r="JO21" i="5"/>
  <c r="JO20" i="5"/>
  <c r="JO19" i="5"/>
  <c r="JO18" i="5"/>
  <c r="JO17" i="5"/>
  <c r="JO16" i="5"/>
  <c r="JN89" i="5" l="1"/>
  <c r="JN88" i="5"/>
  <c r="JN87" i="5"/>
  <c r="JN86" i="5"/>
  <c r="JN85" i="5"/>
  <c r="JN84" i="5"/>
  <c r="JN83" i="5"/>
  <c r="JN82" i="5"/>
  <c r="JN80" i="5"/>
  <c r="JN79" i="5"/>
  <c r="JN78" i="5"/>
  <c r="JN77" i="5"/>
  <c r="JN76" i="5"/>
  <c r="JN75" i="5"/>
  <c r="JN74" i="5"/>
  <c r="JN73" i="5"/>
  <c r="JN60" i="5"/>
  <c r="JN59" i="5"/>
  <c r="JN58" i="5"/>
  <c r="JN57" i="5"/>
  <c r="JN56" i="5"/>
  <c r="JN55" i="5"/>
  <c r="JN54" i="5"/>
  <c r="JN53" i="5"/>
  <c r="JN51" i="5"/>
  <c r="JN50" i="5"/>
  <c r="JN49" i="5"/>
  <c r="JN48" i="5"/>
  <c r="JN47" i="5"/>
  <c r="JN46" i="5"/>
  <c r="JN45" i="5"/>
  <c r="JN44" i="5"/>
  <c r="JN31" i="5"/>
  <c r="JN30" i="5"/>
  <c r="JN29" i="5"/>
  <c r="JN28" i="5"/>
  <c r="JN27" i="5"/>
  <c r="JN26" i="5"/>
  <c r="JN25" i="5"/>
  <c r="JN24" i="5"/>
  <c r="JN22" i="5"/>
  <c r="JN21" i="5"/>
  <c r="JN20" i="5"/>
  <c r="JN19" i="5"/>
  <c r="JN18" i="5"/>
  <c r="JN17" i="5"/>
  <c r="JN16" i="5"/>
  <c r="JN15" i="5"/>
  <c r="JM89" i="5" l="1"/>
  <c r="JM88" i="5"/>
  <c r="JM87" i="5"/>
  <c r="JM86" i="5"/>
  <c r="JM85" i="5"/>
  <c r="JM84" i="5"/>
  <c r="JM83" i="5"/>
  <c r="JM82" i="5"/>
  <c r="JM80" i="5"/>
  <c r="JM79" i="5"/>
  <c r="JM78" i="5"/>
  <c r="JM77" i="5"/>
  <c r="JM76" i="5"/>
  <c r="JM75" i="5"/>
  <c r="JM74" i="5"/>
  <c r="JM73" i="5"/>
  <c r="JM60" i="5"/>
  <c r="JM59" i="5"/>
  <c r="JM58" i="5"/>
  <c r="JM57" i="5"/>
  <c r="JM56" i="5"/>
  <c r="JM55" i="5"/>
  <c r="JM54" i="5"/>
  <c r="JM53" i="5"/>
  <c r="JM51" i="5"/>
  <c r="JM50" i="5"/>
  <c r="JM49" i="5"/>
  <c r="JM48" i="5"/>
  <c r="JM47" i="5"/>
  <c r="JM46" i="5"/>
  <c r="JM45" i="5"/>
  <c r="JM44" i="5"/>
  <c r="JM31" i="5"/>
  <c r="JM30" i="5"/>
  <c r="JM29" i="5"/>
  <c r="JM28" i="5"/>
  <c r="JM27" i="5"/>
  <c r="JM26" i="5"/>
  <c r="JM25" i="5"/>
  <c r="JM24" i="5"/>
  <c r="JM22" i="5"/>
  <c r="JM21" i="5"/>
  <c r="JM20" i="5"/>
  <c r="JM19" i="5"/>
  <c r="JM18" i="5"/>
  <c r="JM17" i="5"/>
  <c r="JM16" i="5"/>
  <c r="JM15" i="5"/>
  <c r="JL89" i="5" l="1"/>
  <c r="JL88" i="5"/>
  <c r="JL87" i="5"/>
  <c r="JL86" i="5"/>
  <c r="JL85" i="5"/>
  <c r="JL84" i="5"/>
  <c r="JL83" i="5"/>
  <c r="JL82" i="5"/>
  <c r="JL80" i="5"/>
  <c r="JL79" i="5"/>
  <c r="JL78" i="5"/>
  <c r="JL77" i="5"/>
  <c r="JL76" i="5"/>
  <c r="JL75" i="5"/>
  <c r="JL74" i="5"/>
  <c r="JL73" i="5"/>
  <c r="JL60" i="5"/>
  <c r="JL59" i="5"/>
  <c r="JL58" i="5"/>
  <c r="JL57" i="5"/>
  <c r="JL56" i="5"/>
  <c r="JL55" i="5"/>
  <c r="JL54" i="5"/>
  <c r="JL53" i="5"/>
  <c r="JL51" i="5"/>
  <c r="JL50" i="5"/>
  <c r="JL49" i="5"/>
  <c r="JL48" i="5"/>
  <c r="JL47" i="5"/>
  <c r="JL46" i="5"/>
  <c r="JL45" i="5"/>
  <c r="JL44" i="5"/>
  <c r="JL31" i="5"/>
  <c r="JL30" i="5"/>
  <c r="JL29" i="5"/>
  <c r="JL28" i="5"/>
  <c r="JL27" i="5"/>
  <c r="JL26" i="5"/>
  <c r="JL25" i="5"/>
  <c r="JL24" i="5"/>
  <c r="JL22" i="5"/>
  <c r="JL21" i="5"/>
  <c r="JL20" i="5"/>
  <c r="JL19" i="5"/>
  <c r="JL18" i="5"/>
  <c r="JL17" i="5"/>
  <c r="JL16" i="5"/>
  <c r="JL15" i="5"/>
  <c r="JK89" i="5" l="1"/>
  <c r="JK88" i="5"/>
  <c r="JK87" i="5"/>
  <c r="JK86" i="5"/>
  <c r="JK85" i="5"/>
  <c r="JK84" i="5"/>
  <c r="JK83" i="5"/>
  <c r="JK82" i="5"/>
  <c r="JK80" i="5"/>
  <c r="JK79" i="5"/>
  <c r="JK78" i="5"/>
  <c r="JK77" i="5"/>
  <c r="JK76" i="5"/>
  <c r="JK75" i="5"/>
  <c r="JK74" i="5"/>
  <c r="JK73" i="5"/>
  <c r="JK60" i="5"/>
  <c r="JK59" i="5"/>
  <c r="JK58" i="5"/>
  <c r="JK57" i="5"/>
  <c r="JK56" i="5"/>
  <c r="JK55" i="5"/>
  <c r="JK54" i="5"/>
  <c r="JK53" i="5"/>
  <c r="JK51" i="5"/>
  <c r="JK50" i="5"/>
  <c r="JK49" i="5"/>
  <c r="JK48" i="5"/>
  <c r="JK47" i="5"/>
  <c r="JK46" i="5"/>
  <c r="JK45" i="5"/>
  <c r="JK44" i="5"/>
  <c r="JK31" i="5"/>
  <c r="JK30" i="5"/>
  <c r="JK29" i="5"/>
  <c r="JK28" i="5"/>
  <c r="JK27" i="5"/>
  <c r="JK26" i="5"/>
  <c r="JK25" i="5"/>
  <c r="JK24" i="5"/>
  <c r="JK22" i="5"/>
  <c r="JK21" i="5"/>
  <c r="JK20" i="5"/>
  <c r="JK19" i="5"/>
  <c r="JK18" i="5"/>
  <c r="JK17" i="5"/>
  <c r="JK16" i="5"/>
  <c r="JK15" i="5"/>
  <c r="JJ89" i="5" l="1"/>
  <c r="JJ88" i="5"/>
  <c r="JJ87" i="5"/>
  <c r="JJ86" i="5"/>
  <c r="JJ85" i="5"/>
  <c r="JJ84" i="5"/>
  <c r="JJ83" i="5"/>
  <c r="JJ82" i="5"/>
  <c r="JJ80" i="5"/>
  <c r="JJ79" i="5"/>
  <c r="JJ78" i="5"/>
  <c r="JJ77" i="5"/>
  <c r="JJ76" i="5"/>
  <c r="JJ75" i="5"/>
  <c r="JJ74" i="5"/>
  <c r="JJ73" i="5"/>
  <c r="JJ60" i="5"/>
  <c r="JJ59" i="5"/>
  <c r="JJ58" i="5"/>
  <c r="JJ57" i="5"/>
  <c r="JJ56" i="5"/>
  <c r="JJ55" i="5"/>
  <c r="JJ54" i="5"/>
  <c r="JJ53" i="5"/>
  <c r="JJ51" i="5"/>
  <c r="JJ50" i="5"/>
  <c r="JJ49" i="5"/>
  <c r="JJ48" i="5"/>
  <c r="JJ47" i="5"/>
  <c r="JJ46" i="5"/>
  <c r="JJ45" i="5"/>
  <c r="JJ44" i="5"/>
  <c r="JJ31" i="5"/>
  <c r="JJ30" i="5"/>
  <c r="JJ29" i="5"/>
  <c r="JJ28" i="5"/>
  <c r="JJ27" i="5"/>
  <c r="JJ26" i="5"/>
  <c r="JJ25" i="5"/>
  <c r="JJ24" i="5"/>
  <c r="JJ22" i="5"/>
  <c r="JJ21" i="5"/>
  <c r="JJ20" i="5"/>
  <c r="JJ19" i="5"/>
  <c r="JJ18" i="5"/>
  <c r="JJ17" i="5"/>
  <c r="JJ16" i="5"/>
  <c r="JJ15" i="5"/>
  <c r="JI89" i="5" l="1"/>
  <c r="JI88" i="5"/>
  <c r="JI87" i="5"/>
  <c r="JI86" i="5"/>
  <c r="JI85" i="5"/>
  <c r="JI84" i="5"/>
  <c r="JI83" i="5"/>
  <c r="JI82" i="5"/>
  <c r="JI80" i="5"/>
  <c r="JI79" i="5"/>
  <c r="JI78" i="5"/>
  <c r="JI77" i="5"/>
  <c r="JI76" i="5"/>
  <c r="JI75" i="5"/>
  <c r="JI74" i="5"/>
  <c r="JI73" i="5"/>
  <c r="JI60" i="5"/>
  <c r="JI59" i="5"/>
  <c r="JI58" i="5"/>
  <c r="JI57" i="5"/>
  <c r="JI56" i="5"/>
  <c r="JI55" i="5"/>
  <c r="JI54" i="5"/>
  <c r="JI53" i="5"/>
  <c r="JI51" i="5"/>
  <c r="JI50" i="5"/>
  <c r="JI49" i="5"/>
  <c r="JI48" i="5"/>
  <c r="JI47" i="5"/>
  <c r="JI46" i="5"/>
  <c r="JI45" i="5"/>
  <c r="JI44" i="5"/>
  <c r="JI31" i="5"/>
  <c r="JI30" i="5"/>
  <c r="JI29" i="5"/>
  <c r="JI28" i="5"/>
  <c r="JI27" i="5"/>
  <c r="JI26" i="5"/>
  <c r="JI25" i="5"/>
  <c r="JI24" i="5"/>
  <c r="JI22" i="5"/>
  <c r="JI21" i="5"/>
  <c r="JI20" i="5"/>
  <c r="JI19" i="5"/>
  <c r="JI18" i="5"/>
  <c r="JI17" i="5"/>
  <c r="JI16" i="5"/>
  <c r="JI15" i="5"/>
  <c r="JH89" i="5" l="1"/>
  <c r="JH88" i="5"/>
  <c r="JH87" i="5"/>
  <c r="JH86" i="5"/>
  <c r="JH85" i="5"/>
  <c r="JH84" i="5"/>
  <c r="JH83" i="5"/>
  <c r="JH82" i="5"/>
  <c r="JH80" i="5"/>
  <c r="JH79" i="5"/>
  <c r="JH78" i="5"/>
  <c r="JH77" i="5"/>
  <c r="JH76" i="5"/>
  <c r="JH75" i="5"/>
  <c r="JH74" i="5"/>
  <c r="JH73" i="5"/>
  <c r="JH60" i="5"/>
  <c r="JH59" i="5"/>
  <c r="JH58" i="5"/>
  <c r="JH57" i="5"/>
  <c r="JH56" i="5"/>
  <c r="JH55" i="5"/>
  <c r="JH54" i="5"/>
  <c r="JH53" i="5"/>
  <c r="JH51" i="5"/>
  <c r="JH50" i="5"/>
  <c r="JH49" i="5"/>
  <c r="JH48" i="5"/>
  <c r="JH47" i="5"/>
  <c r="JH46" i="5"/>
  <c r="JH45" i="5"/>
  <c r="JH44" i="5"/>
  <c r="JH31" i="5"/>
  <c r="JH30" i="5"/>
  <c r="JH29" i="5"/>
  <c r="JH28" i="5"/>
  <c r="JH27" i="5"/>
  <c r="JH26" i="5"/>
  <c r="JH25" i="5"/>
  <c r="JH24" i="5"/>
  <c r="JH22" i="5"/>
  <c r="JH21" i="5"/>
  <c r="JH20" i="5"/>
  <c r="JH19" i="5"/>
  <c r="JH18" i="5"/>
  <c r="JH17" i="5"/>
  <c r="JH16" i="5"/>
  <c r="JH15" i="5"/>
  <c r="JG89" i="5" l="1"/>
  <c r="JG88" i="5"/>
  <c r="JG87" i="5"/>
  <c r="JG86" i="5"/>
  <c r="JG85" i="5"/>
  <c r="JG84" i="5"/>
  <c r="JG83" i="5"/>
  <c r="JG82" i="5"/>
  <c r="JG80" i="5"/>
  <c r="JG79" i="5"/>
  <c r="JG78" i="5"/>
  <c r="JG77" i="5"/>
  <c r="JG76" i="5"/>
  <c r="JG75" i="5"/>
  <c r="JG74" i="5"/>
  <c r="JG73" i="5"/>
  <c r="JG60" i="5"/>
  <c r="JG59" i="5"/>
  <c r="JG58" i="5"/>
  <c r="JG57" i="5"/>
  <c r="JG56" i="5"/>
  <c r="JG55" i="5"/>
  <c r="JG54" i="5"/>
  <c r="JG53" i="5"/>
  <c r="JG51" i="5"/>
  <c r="JG50" i="5"/>
  <c r="JG49" i="5"/>
  <c r="JG48" i="5"/>
  <c r="JG47" i="5"/>
  <c r="JG46" i="5"/>
  <c r="JG45" i="5"/>
  <c r="JG44" i="5"/>
  <c r="JG31" i="5"/>
  <c r="JG30" i="5"/>
  <c r="JG29" i="5"/>
  <c r="JG28" i="5"/>
  <c r="JG27" i="5"/>
  <c r="JG26" i="5"/>
  <c r="JG25" i="5"/>
  <c r="JG24" i="5"/>
  <c r="JG22" i="5"/>
  <c r="JG21" i="5"/>
  <c r="JG20" i="5"/>
  <c r="JG19" i="5"/>
  <c r="JG18" i="5"/>
  <c r="JG17" i="5"/>
  <c r="JG16" i="5"/>
  <c r="JG15" i="5"/>
  <c r="C2" i="2" l="1"/>
  <c r="F2" i="16" s="1"/>
  <c r="JF89" i="5"/>
  <c r="JF88" i="5"/>
  <c r="JF87" i="5"/>
  <c r="JF86" i="5"/>
  <c r="JF85" i="5"/>
  <c r="JF84" i="5"/>
  <c r="JF83" i="5"/>
  <c r="JF82" i="5"/>
  <c r="JF80" i="5"/>
  <c r="JF79" i="5"/>
  <c r="JF78" i="5"/>
  <c r="JF77" i="5"/>
  <c r="JF76" i="5"/>
  <c r="JF75" i="5"/>
  <c r="JF74" i="5"/>
  <c r="JF73" i="5"/>
  <c r="JF60" i="5"/>
  <c r="JF59" i="5"/>
  <c r="JF58" i="5"/>
  <c r="JF57" i="5"/>
  <c r="JF56" i="5"/>
  <c r="JF55" i="5"/>
  <c r="JF54" i="5"/>
  <c r="JF53" i="5"/>
  <c r="JF51" i="5"/>
  <c r="JF50" i="5"/>
  <c r="JF49" i="5"/>
  <c r="JF48" i="5"/>
  <c r="JF47" i="5"/>
  <c r="JF46" i="5"/>
  <c r="JF45" i="5"/>
  <c r="JF44" i="5"/>
  <c r="JF31" i="5"/>
  <c r="JF30" i="5"/>
  <c r="JF29" i="5"/>
  <c r="JF28" i="5"/>
  <c r="JF27" i="5"/>
  <c r="JF26" i="5"/>
  <c r="JF25" i="5"/>
  <c r="JF24" i="5"/>
  <c r="JF22" i="5"/>
  <c r="JF21" i="5"/>
  <c r="JF20" i="5"/>
  <c r="JF19" i="5"/>
  <c r="JF18" i="5"/>
  <c r="JF17" i="5"/>
  <c r="JF16" i="5"/>
  <c r="JF15" i="5"/>
  <c r="E4" i="16" l="1"/>
  <c r="C4" i="16"/>
  <c r="D4" i="16"/>
  <c r="JE16" i="5"/>
  <c r="JE17" i="5"/>
  <c r="JE18" i="5"/>
  <c r="JE19" i="5"/>
  <c r="JE20" i="5"/>
  <c r="JE21" i="5"/>
  <c r="JE22" i="5"/>
  <c r="JE89" i="5" l="1"/>
  <c r="JE88" i="5"/>
  <c r="JE87" i="5"/>
  <c r="JE86" i="5"/>
  <c r="JE85" i="5"/>
  <c r="JE84" i="5"/>
  <c r="JE83" i="5"/>
  <c r="JE82" i="5"/>
  <c r="JE80" i="5"/>
  <c r="JE79" i="5"/>
  <c r="JE78" i="5"/>
  <c r="JE77" i="5"/>
  <c r="JE76" i="5"/>
  <c r="JE75" i="5"/>
  <c r="JE74" i="5"/>
  <c r="JE73" i="5"/>
  <c r="JE60" i="5"/>
  <c r="JE59" i="5"/>
  <c r="JE58" i="5"/>
  <c r="JE57" i="5"/>
  <c r="JE56" i="5"/>
  <c r="JE55" i="5"/>
  <c r="JE54" i="5"/>
  <c r="JE53" i="5"/>
  <c r="JE51" i="5"/>
  <c r="JE50" i="5"/>
  <c r="JE49" i="5"/>
  <c r="JE48" i="5"/>
  <c r="JE47" i="5"/>
  <c r="JE46" i="5"/>
  <c r="JE45" i="5"/>
  <c r="JE44" i="5"/>
  <c r="JE31" i="5"/>
  <c r="JE30" i="5"/>
  <c r="JE29" i="5"/>
  <c r="JE28" i="5"/>
  <c r="JE27" i="5"/>
  <c r="JE26" i="5"/>
  <c r="JE25" i="5"/>
  <c r="JE24" i="5"/>
  <c r="JE15" i="5"/>
  <c r="JD89" i="5" l="1"/>
  <c r="JD88" i="5"/>
  <c r="JD87" i="5"/>
  <c r="JD86" i="5"/>
  <c r="JD85" i="5"/>
  <c r="JD84" i="5"/>
  <c r="JD83" i="5"/>
  <c r="JD82" i="5"/>
  <c r="JD80" i="5"/>
  <c r="JD79" i="5"/>
  <c r="JD78" i="5"/>
  <c r="JD77" i="5"/>
  <c r="JD76" i="5"/>
  <c r="JD75" i="5"/>
  <c r="JD74" i="5"/>
  <c r="JD73" i="5"/>
  <c r="JD60" i="5"/>
  <c r="JD59" i="5"/>
  <c r="JD58" i="5"/>
  <c r="JD57" i="5"/>
  <c r="JD56" i="5"/>
  <c r="JD55" i="5"/>
  <c r="JD54" i="5"/>
  <c r="JD53" i="5"/>
  <c r="JD51" i="5"/>
  <c r="JD50" i="5"/>
  <c r="JD49" i="5"/>
  <c r="JD48" i="5"/>
  <c r="JD47" i="5"/>
  <c r="JD46" i="5"/>
  <c r="JD45" i="5"/>
  <c r="JD44" i="5"/>
  <c r="JD31" i="5"/>
  <c r="JD30" i="5"/>
  <c r="JD29" i="5"/>
  <c r="JD28" i="5"/>
  <c r="JD27" i="5"/>
  <c r="JD26" i="5"/>
  <c r="JD25" i="5"/>
  <c r="JD24" i="5"/>
  <c r="JD22" i="5"/>
  <c r="JD21" i="5"/>
  <c r="JD20" i="5"/>
  <c r="JD19" i="5"/>
  <c r="JD18" i="5"/>
  <c r="JD17" i="5"/>
  <c r="JD16" i="5"/>
  <c r="JD15" i="5"/>
  <c r="JC89" i="5" l="1"/>
  <c r="JC88" i="5"/>
  <c r="JC87" i="5"/>
  <c r="JC86" i="5"/>
  <c r="JC85" i="5"/>
  <c r="JC84" i="5"/>
  <c r="JC83" i="5"/>
  <c r="JC82" i="5"/>
  <c r="JC80" i="5"/>
  <c r="JC79" i="5"/>
  <c r="JC78" i="5"/>
  <c r="JC77" i="5"/>
  <c r="JC76" i="5"/>
  <c r="JC75" i="5"/>
  <c r="JC74" i="5"/>
  <c r="JC73" i="5"/>
  <c r="JC60" i="5"/>
  <c r="JC59" i="5"/>
  <c r="JC58" i="5"/>
  <c r="JC57" i="5"/>
  <c r="JC56" i="5"/>
  <c r="JC55" i="5"/>
  <c r="JC54" i="5"/>
  <c r="JC53" i="5"/>
  <c r="JC51" i="5"/>
  <c r="JC50" i="5"/>
  <c r="JC49" i="5"/>
  <c r="JC48" i="5"/>
  <c r="JC47" i="5"/>
  <c r="JC46" i="5"/>
  <c r="JC45" i="5"/>
  <c r="JC44" i="5"/>
  <c r="JC31" i="5"/>
  <c r="JC30" i="5"/>
  <c r="JC29" i="5"/>
  <c r="JC28" i="5"/>
  <c r="JC27" i="5"/>
  <c r="JC26" i="5"/>
  <c r="JC25" i="5"/>
  <c r="JC24" i="5"/>
  <c r="JC22" i="5"/>
  <c r="JC21" i="5"/>
  <c r="JC20" i="5"/>
  <c r="JC19" i="5"/>
  <c r="JC18" i="5"/>
  <c r="JC17" i="5"/>
  <c r="JC16" i="5"/>
  <c r="JC15" i="5"/>
  <c r="JB89" i="5" l="1"/>
  <c r="JB88" i="5"/>
  <c r="JB87" i="5"/>
  <c r="JB86" i="5"/>
  <c r="JB85" i="5"/>
  <c r="JB84" i="5"/>
  <c r="JB83" i="5"/>
  <c r="JB82" i="5"/>
  <c r="JB80" i="5"/>
  <c r="JB79" i="5"/>
  <c r="JB78" i="5"/>
  <c r="JB77" i="5"/>
  <c r="JB76" i="5"/>
  <c r="JB75" i="5"/>
  <c r="JB74" i="5"/>
  <c r="JB73" i="5"/>
  <c r="JB60" i="5"/>
  <c r="JB59" i="5"/>
  <c r="JB58" i="5"/>
  <c r="JB57" i="5"/>
  <c r="JB56" i="5"/>
  <c r="JB55" i="5"/>
  <c r="JB54" i="5"/>
  <c r="JB53" i="5"/>
  <c r="JB51" i="5"/>
  <c r="JB50" i="5"/>
  <c r="JB49" i="5"/>
  <c r="JB48" i="5"/>
  <c r="JB47" i="5"/>
  <c r="JB46" i="5"/>
  <c r="JB45" i="5"/>
  <c r="JB44" i="5"/>
  <c r="JB31" i="5"/>
  <c r="JB30" i="5"/>
  <c r="JB29" i="5"/>
  <c r="JB28" i="5"/>
  <c r="JB27" i="5"/>
  <c r="JB26" i="5"/>
  <c r="JB25" i="5"/>
  <c r="JB24" i="5"/>
  <c r="JB22" i="5"/>
  <c r="JB21" i="5"/>
  <c r="JB20" i="5"/>
  <c r="JB19" i="5"/>
  <c r="JB18" i="5"/>
  <c r="JB17" i="5"/>
  <c r="JB16" i="5"/>
  <c r="JB15" i="5"/>
  <c r="JA89" i="5" l="1"/>
  <c r="JA88" i="5"/>
  <c r="JA87" i="5"/>
  <c r="JA86" i="5"/>
  <c r="JA85" i="5"/>
  <c r="JA84" i="5"/>
  <c r="JA83" i="5"/>
  <c r="JA82" i="5"/>
  <c r="JA80" i="5"/>
  <c r="JA79" i="5"/>
  <c r="JA78" i="5"/>
  <c r="JA77" i="5"/>
  <c r="JA76" i="5"/>
  <c r="JA75" i="5"/>
  <c r="JA74" i="5"/>
  <c r="JA73" i="5"/>
  <c r="JA60" i="5"/>
  <c r="JA59" i="5"/>
  <c r="JA58" i="5"/>
  <c r="JA57" i="5"/>
  <c r="JA56" i="5"/>
  <c r="JA55" i="5"/>
  <c r="JA54" i="5"/>
  <c r="JA53" i="5"/>
  <c r="JA51" i="5"/>
  <c r="JA50" i="5"/>
  <c r="JA49" i="5"/>
  <c r="JA48" i="5"/>
  <c r="JA47" i="5"/>
  <c r="JA46" i="5"/>
  <c r="JA45" i="5"/>
  <c r="JA44" i="5"/>
  <c r="JA31" i="5"/>
  <c r="JA30" i="5"/>
  <c r="JA29" i="5"/>
  <c r="JA28" i="5"/>
  <c r="JA27" i="5"/>
  <c r="JA26" i="5"/>
  <c r="JA25" i="5"/>
  <c r="JA24" i="5"/>
  <c r="JA22" i="5"/>
  <c r="JA21" i="5"/>
  <c r="JA20" i="5"/>
  <c r="JA19" i="5"/>
  <c r="JA18" i="5"/>
  <c r="JA17" i="5"/>
  <c r="JA16" i="5"/>
  <c r="JA15" i="5"/>
  <c r="IZ89" i="5" l="1"/>
  <c r="IZ88" i="5"/>
  <c r="IZ87" i="5"/>
  <c r="IZ86" i="5"/>
  <c r="IZ85" i="5"/>
  <c r="IZ84" i="5"/>
  <c r="IZ83" i="5"/>
  <c r="IZ82" i="5"/>
  <c r="IZ80" i="5"/>
  <c r="IZ79" i="5"/>
  <c r="IZ78" i="5"/>
  <c r="IZ77" i="5"/>
  <c r="IZ76" i="5"/>
  <c r="IZ75" i="5"/>
  <c r="IZ74" i="5"/>
  <c r="IZ73" i="5"/>
  <c r="IZ60" i="5"/>
  <c r="IZ59" i="5"/>
  <c r="IZ58" i="5"/>
  <c r="IZ57" i="5"/>
  <c r="IZ56" i="5"/>
  <c r="IZ55" i="5"/>
  <c r="IZ54" i="5"/>
  <c r="IZ53" i="5"/>
  <c r="IZ51" i="5"/>
  <c r="IZ50" i="5"/>
  <c r="IZ49" i="5"/>
  <c r="IZ48" i="5"/>
  <c r="IZ47" i="5"/>
  <c r="IZ46" i="5"/>
  <c r="IZ45" i="5"/>
  <c r="IZ44" i="5"/>
  <c r="IZ31" i="5"/>
  <c r="IZ30" i="5"/>
  <c r="IZ29" i="5"/>
  <c r="IZ28" i="5"/>
  <c r="IZ27" i="5"/>
  <c r="IZ26" i="5"/>
  <c r="IZ25" i="5"/>
  <c r="IZ24" i="5"/>
  <c r="IZ22" i="5"/>
  <c r="IZ21" i="5"/>
  <c r="IZ20" i="5"/>
  <c r="IZ19" i="5"/>
  <c r="IZ18" i="5"/>
  <c r="IZ17" i="5"/>
  <c r="IZ16" i="5"/>
  <c r="IZ15" i="5"/>
  <c r="IY73" i="5" l="1"/>
  <c r="IY74" i="5"/>
  <c r="IY75" i="5"/>
  <c r="IY76" i="5"/>
  <c r="IY77" i="5"/>
  <c r="IY78" i="5"/>
  <c r="IY79" i="5"/>
  <c r="IY80" i="5"/>
  <c r="IY82" i="5"/>
  <c r="IY83" i="5"/>
  <c r="IY84" i="5"/>
  <c r="IY85" i="5"/>
  <c r="IY86" i="5"/>
  <c r="IY87" i="5"/>
  <c r="IY88" i="5"/>
  <c r="IY89" i="5"/>
  <c r="IY44" i="5"/>
  <c r="IY45" i="5"/>
  <c r="IY46" i="5"/>
  <c r="IY47" i="5"/>
  <c r="IY48" i="5"/>
  <c r="IY49" i="5"/>
  <c r="IY50" i="5"/>
  <c r="IY51" i="5"/>
  <c r="IY53" i="5"/>
  <c r="IY54" i="5"/>
  <c r="IY55" i="5"/>
  <c r="IY56" i="5"/>
  <c r="IY57" i="5"/>
  <c r="IY58" i="5"/>
  <c r="IY59" i="5"/>
  <c r="IY60" i="5"/>
  <c r="IY15" i="5"/>
  <c r="IY16" i="5"/>
  <c r="IY17" i="5"/>
  <c r="IY18" i="5"/>
  <c r="IY19" i="5"/>
  <c r="IY20" i="5"/>
  <c r="IY21" i="5"/>
  <c r="IY22" i="5"/>
  <c r="IY24" i="5"/>
  <c r="IY25" i="5"/>
  <c r="IY26" i="5"/>
  <c r="IY27" i="5"/>
  <c r="IY28" i="5"/>
  <c r="IY29" i="5"/>
  <c r="IY30" i="5"/>
  <c r="IY31" i="5"/>
  <c r="IX89" i="5" l="1"/>
  <c r="IX88" i="5"/>
  <c r="IX87" i="5"/>
  <c r="IX86" i="5"/>
  <c r="IX85" i="5"/>
  <c r="IX84" i="5"/>
  <c r="IX83" i="5"/>
  <c r="IX82" i="5"/>
  <c r="IX80" i="5"/>
  <c r="IX79" i="5"/>
  <c r="IX78" i="5"/>
  <c r="IX77" i="5"/>
  <c r="IX76" i="5"/>
  <c r="IX75" i="5"/>
  <c r="IX74" i="5"/>
  <c r="IX73" i="5"/>
  <c r="IX60" i="5"/>
  <c r="IX59" i="5"/>
  <c r="IX58" i="5"/>
  <c r="IX57" i="5"/>
  <c r="IX56" i="5"/>
  <c r="IX55" i="5"/>
  <c r="IX54" i="5"/>
  <c r="IX53" i="5"/>
  <c r="IX51" i="5"/>
  <c r="IX50" i="5"/>
  <c r="IX49" i="5"/>
  <c r="IX48" i="5"/>
  <c r="IX47" i="5"/>
  <c r="IX46" i="5"/>
  <c r="IX45" i="5"/>
  <c r="IX44" i="5"/>
  <c r="IX31" i="5"/>
  <c r="IX30" i="5"/>
  <c r="IX29" i="5"/>
  <c r="IX28" i="5"/>
  <c r="IX27" i="5"/>
  <c r="IX26" i="5"/>
  <c r="IX25" i="5"/>
  <c r="IX24" i="5"/>
  <c r="IX22" i="5"/>
  <c r="IX21" i="5"/>
  <c r="IX20" i="5"/>
  <c r="IX19" i="5"/>
  <c r="IX18" i="5"/>
  <c r="IX17" i="5"/>
  <c r="IX16" i="5"/>
  <c r="IX15" i="5"/>
  <c r="IW89" i="5" l="1"/>
  <c r="IW15" i="5"/>
  <c r="IW88" i="5"/>
  <c r="IW87" i="5"/>
  <c r="IW86" i="5"/>
  <c r="IW85" i="5"/>
  <c r="IW84" i="5"/>
  <c r="IW83" i="5"/>
  <c r="IW82" i="5"/>
  <c r="IW80" i="5"/>
  <c r="IW79" i="5"/>
  <c r="IW78" i="5"/>
  <c r="IW77" i="5"/>
  <c r="IW76" i="5"/>
  <c r="IW75" i="5"/>
  <c r="IW74" i="5"/>
  <c r="IW73" i="5"/>
  <c r="IW60" i="5"/>
  <c r="IW59" i="5"/>
  <c r="IW58" i="5"/>
  <c r="IW57" i="5"/>
  <c r="IW56" i="5"/>
  <c r="IW55" i="5"/>
  <c r="IW54" i="5"/>
  <c r="IW53" i="5"/>
  <c r="IW51" i="5"/>
  <c r="IW50" i="5"/>
  <c r="IW49" i="5"/>
  <c r="IW48" i="5"/>
  <c r="IW47" i="5"/>
  <c r="IW46" i="5"/>
  <c r="IW45" i="5"/>
  <c r="IW44" i="5"/>
  <c r="IW31" i="5"/>
  <c r="IW30" i="5"/>
  <c r="IW29" i="5"/>
  <c r="IW28" i="5"/>
  <c r="IW27" i="5"/>
  <c r="IW26" i="5"/>
  <c r="IW25" i="5"/>
  <c r="IW24" i="5"/>
  <c r="IW22" i="5"/>
  <c r="IW21" i="5"/>
  <c r="IW20" i="5"/>
  <c r="IW19" i="5"/>
  <c r="IW18" i="5"/>
  <c r="IW17" i="5"/>
  <c r="IW16" i="5"/>
  <c r="IV44" i="5"/>
  <c r="IV45" i="5"/>
  <c r="IV46" i="5"/>
  <c r="IV47" i="5"/>
  <c r="IV48" i="5"/>
  <c r="IV49" i="5"/>
  <c r="IV50" i="5"/>
  <c r="IV51" i="5"/>
  <c r="IV53" i="5"/>
  <c r="IV54" i="5"/>
  <c r="IV55" i="5"/>
  <c r="IV56" i="5"/>
  <c r="IV57" i="5"/>
  <c r="IV58" i="5"/>
  <c r="IV59" i="5"/>
  <c r="IV60" i="5"/>
  <c r="IV73" i="5"/>
  <c r="IV74" i="5"/>
  <c r="IV75" i="5"/>
  <c r="IV76" i="5"/>
  <c r="IV77" i="5"/>
  <c r="IV78" i="5"/>
  <c r="IV79" i="5"/>
  <c r="IV80" i="5"/>
  <c r="IV82" i="5"/>
  <c r="IV83" i="5"/>
  <c r="IV84" i="5"/>
  <c r="IV85" i="5"/>
  <c r="IV86" i="5"/>
  <c r="IV87" i="5"/>
  <c r="IV88" i="5"/>
  <c r="IV89" i="5"/>
  <c r="IV24" i="5"/>
  <c r="IV25" i="5"/>
  <c r="IV26" i="5"/>
  <c r="IV27" i="5"/>
  <c r="IV28" i="5"/>
  <c r="IV29" i="5"/>
  <c r="IV30" i="5"/>
  <c r="IV31" i="5"/>
  <c r="IV15" i="5"/>
  <c r="IV16" i="5"/>
  <c r="IV17" i="5"/>
  <c r="IV18" i="5"/>
  <c r="IV19" i="5"/>
  <c r="IV20" i="5"/>
  <c r="IV21" i="5"/>
  <c r="IV22" i="5"/>
  <c r="IU89" i="5"/>
  <c r="IU88" i="5"/>
  <c r="IU87" i="5"/>
  <c r="IU86" i="5"/>
  <c r="IU85" i="5"/>
  <c r="IU84" i="5"/>
  <c r="IU83" i="5"/>
  <c r="IU82" i="5"/>
  <c r="IU80" i="5"/>
  <c r="IU79" i="5"/>
  <c r="IU78" i="5"/>
  <c r="IU77" i="5"/>
  <c r="IU76" i="5"/>
  <c r="IU75" i="5"/>
  <c r="IU74" i="5"/>
  <c r="IU73" i="5"/>
  <c r="IU60" i="5"/>
  <c r="IU59" i="5"/>
  <c r="IU58" i="5"/>
  <c r="IU57" i="5"/>
  <c r="IU56" i="5"/>
  <c r="IU55" i="5"/>
  <c r="IU54" i="5"/>
  <c r="IU53" i="5"/>
  <c r="IU51" i="5"/>
  <c r="IU50" i="5"/>
  <c r="IU49" i="5"/>
  <c r="IU48" i="5"/>
  <c r="IU47" i="5"/>
  <c r="IU46" i="5"/>
  <c r="IU45" i="5"/>
  <c r="IU44" i="5"/>
  <c r="IU31" i="5"/>
  <c r="IU30" i="5"/>
  <c r="IU29" i="5"/>
  <c r="IU28" i="5"/>
  <c r="IU27" i="5"/>
  <c r="IU26" i="5"/>
  <c r="IU25" i="5"/>
  <c r="IU24" i="5"/>
  <c r="IU22" i="5"/>
  <c r="IU21" i="5"/>
  <c r="IU20" i="5"/>
  <c r="IU19" i="5"/>
  <c r="IU18" i="5"/>
  <c r="IU17" i="5"/>
  <c r="IU16" i="5"/>
  <c r="IU15" i="5"/>
  <c r="IT89" i="5" l="1"/>
  <c r="IT88" i="5"/>
  <c r="IT87" i="5"/>
  <c r="IT86" i="5"/>
  <c r="IT85" i="5"/>
  <c r="IT84" i="5"/>
  <c r="IT83" i="5"/>
  <c r="IT82" i="5"/>
  <c r="IT80" i="5"/>
  <c r="IT79" i="5"/>
  <c r="IT78" i="5"/>
  <c r="IT77" i="5"/>
  <c r="IT76" i="5"/>
  <c r="IT75" i="5"/>
  <c r="IT74" i="5"/>
  <c r="IT73" i="5"/>
  <c r="IT60" i="5"/>
  <c r="IT59" i="5"/>
  <c r="IT58" i="5"/>
  <c r="IT57" i="5"/>
  <c r="IT56" i="5"/>
  <c r="IT55" i="5"/>
  <c r="IT54" i="5"/>
  <c r="IT53" i="5"/>
  <c r="IT51" i="5"/>
  <c r="IT50" i="5"/>
  <c r="IT49" i="5"/>
  <c r="IT48" i="5"/>
  <c r="IT47" i="5"/>
  <c r="IT46" i="5"/>
  <c r="IT45" i="5"/>
  <c r="IT44" i="5"/>
  <c r="IT31" i="5"/>
  <c r="IT30" i="5"/>
  <c r="IT29" i="5"/>
  <c r="IT28" i="5"/>
  <c r="IT27" i="5"/>
  <c r="IT26" i="5"/>
  <c r="IT25" i="5"/>
  <c r="IT24" i="5"/>
  <c r="IT22" i="5"/>
  <c r="IT21" i="5"/>
  <c r="IT20" i="5"/>
  <c r="IT19" i="5"/>
  <c r="IT18" i="5"/>
  <c r="IT17" i="5"/>
  <c r="IT16" i="5"/>
  <c r="IT15" i="5"/>
  <c r="IS73" i="5"/>
  <c r="IS74" i="5"/>
  <c r="IS75" i="5"/>
  <c r="IS76" i="5"/>
  <c r="IS77" i="5"/>
  <c r="IS78" i="5"/>
  <c r="IS79" i="5"/>
  <c r="IS80" i="5"/>
  <c r="IS82" i="5"/>
  <c r="IS83" i="5"/>
  <c r="IS84" i="5"/>
  <c r="IS85" i="5"/>
  <c r="IS86" i="5"/>
  <c r="IS87" i="5"/>
  <c r="IS88" i="5"/>
  <c r="IS89" i="5"/>
  <c r="IS44" i="5"/>
  <c r="IS45" i="5"/>
  <c r="IS46" i="5"/>
  <c r="IS47" i="5"/>
  <c r="IS48" i="5"/>
  <c r="IS49" i="5"/>
  <c r="IS50" i="5"/>
  <c r="IS51" i="5"/>
  <c r="IS53" i="5"/>
  <c r="IS54" i="5"/>
  <c r="IS55" i="5"/>
  <c r="IS56" i="5"/>
  <c r="IS57" i="5"/>
  <c r="IS58" i="5"/>
  <c r="IS59" i="5"/>
  <c r="IS60" i="5"/>
  <c r="IS15" i="5"/>
  <c r="IS16" i="5"/>
  <c r="IS17" i="5"/>
  <c r="IS18" i="5"/>
  <c r="IS19" i="5"/>
  <c r="IS20" i="5"/>
  <c r="IS21" i="5"/>
  <c r="IS22" i="5"/>
  <c r="IS24" i="5"/>
  <c r="IS25" i="5"/>
  <c r="IS26" i="5"/>
  <c r="IS27" i="5"/>
  <c r="IS28" i="5"/>
  <c r="IS29" i="5"/>
  <c r="IS30" i="5"/>
  <c r="IS31" i="5"/>
  <c r="C237" i="2" l="1"/>
  <c r="C214" i="2"/>
  <c r="C189" i="2"/>
  <c r="C166" i="2"/>
  <c r="C141" i="2"/>
  <c r="C118" i="2"/>
  <c r="IR92" i="5"/>
  <c r="IQ92" i="5"/>
  <c r="IP92" i="5"/>
  <c r="IO92" i="5"/>
  <c r="IN92" i="5"/>
  <c r="IM92" i="5"/>
  <c r="IL92" i="5"/>
  <c r="IK92" i="5"/>
  <c r="IJ92" i="5"/>
  <c r="II92" i="5"/>
  <c r="IH92" i="5"/>
  <c r="IG92" i="5"/>
  <c r="IF92" i="5"/>
  <c r="IE92" i="5"/>
  <c r="ID92" i="5"/>
  <c r="IC92" i="5"/>
  <c r="IB92" i="5"/>
  <c r="IA92" i="5"/>
  <c r="HZ92" i="5"/>
  <c r="HY92" i="5"/>
  <c r="HX92" i="5"/>
  <c r="HW92" i="5"/>
  <c r="HV92" i="5"/>
  <c r="HU92" i="5"/>
  <c r="HT92" i="5"/>
  <c r="HS92" i="5"/>
  <c r="HR92" i="5"/>
  <c r="HQ92" i="5"/>
  <c r="HP92" i="5"/>
  <c r="HO92" i="5"/>
  <c r="HN92" i="5"/>
  <c r="HM92" i="5"/>
  <c r="HL92" i="5"/>
  <c r="HK92" i="5"/>
  <c r="HJ92" i="5"/>
  <c r="HI92" i="5"/>
  <c r="HH92" i="5"/>
  <c r="HG92" i="5"/>
  <c r="HF92" i="5"/>
  <c r="HE92" i="5"/>
  <c r="HD92" i="5"/>
  <c r="HC92" i="5"/>
  <c r="HB92" i="5"/>
  <c r="HA92" i="5"/>
  <c r="GZ92" i="5"/>
  <c r="GY92" i="5"/>
  <c r="GX92" i="5"/>
  <c r="GW92" i="5"/>
  <c r="GV92" i="5"/>
  <c r="GU92" i="5"/>
  <c r="GT92" i="5"/>
  <c r="GS92" i="5"/>
  <c r="GR92" i="5"/>
  <c r="GQ92" i="5"/>
  <c r="GP92" i="5"/>
  <c r="GO92" i="5"/>
  <c r="GN92" i="5"/>
  <c r="GM92" i="5"/>
  <c r="GL92" i="5"/>
  <c r="GK92" i="5"/>
  <c r="GJ92" i="5"/>
  <c r="GI92" i="5"/>
  <c r="GH92" i="5"/>
  <c r="GG92" i="5"/>
  <c r="GF92" i="5"/>
  <c r="GE92" i="5"/>
  <c r="GD92" i="5"/>
  <c r="GC92" i="5"/>
  <c r="GB92" i="5"/>
  <c r="GA92" i="5"/>
  <c r="FZ92" i="5"/>
  <c r="FY92" i="5"/>
  <c r="FX92" i="5"/>
  <c r="FW92" i="5"/>
  <c r="FV92" i="5"/>
  <c r="FU92" i="5"/>
  <c r="FT92" i="5"/>
  <c r="FS92" i="5"/>
  <c r="FR92" i="5"/>
  <c r="FQ92" i="5"/>
  <c r="FP92" i="5"/>
  <c r="FO92" i="5"/>
  <c r="FN92" i="5"/>
  <c r="FM92" i="5"/>
  <c r="FL92" i="5"/>
  <c r="FK92" i="5"/>
  <c r="FJ92" i="5"/>
  <c r="FI92" i="5"/>
  <c r="FH92" i="5"/>
  <c r="FG92" i="5"/>
  <c r="FF92" i="5"/>
  <c r="FE92" i="5"/>
  <c r="FD92" i="5"/>
  <c r="FC92" i="5"/>
  <c r="FB92" i="5"/>
  <c r="FA92" i="5"/>
  <c r="EZ92" i="5"/>
  <c r="EY92" i="5"/>
  <c r="EX92" i="5"/>
  <c r="EW92" i="5"/>
  <c r="EV92" i="5"/>
  <c r="EU92" i="5"/>
  <c r="ET92" i="5"/>
  <c r="ES92" i="5"/>
  <c r="ER92" i="5"/>
  <c r="EQ92" i="5"/>
  <c r="EP92" i="5"/>
  <c r="EO92" i="5"/>
  <c r="EN92" i="5"/>
  <c r="EM92" i="5"/>
  <c r="EL92" i="5"/>
  <c r="EK92" i="5"/>
  <c r="EJ92" i="5"/>
  <c r="EI92" i="5"/>
  <c r="EH92" i="5"/>
  <c r="EG92" i="5"/>
  <c r="EF92" i="5"/>
  <c r="EE92" i="5"/>
  <c r="ED92" i="5"/>
  <c r="EC92" i="5"/>
  <c r="EB92" i="5"/>
  <c r="EA92" i="5"/>
  <c r="DZ92" i="5"/>
  <c r="DY92" i="5"/>
  <c r="DX92" i="5"/>
  <c r="DW92" i="5"/>
  <c r="DV92" i="5"/>
  <c r="DU92" i="5"/>
  <c r="DT92" i="5"/>
  <c r="DS92" i="5"/>
  <c r="DR92" i="5"/>
  <c r="DQ92" i="5"/>
  <c r="DP92" i="5"/>
  <c r="DO92" i="5"/>
  <c r="DN92" i="5"/>
  <c r="DM92" i="5"/>
  <c r="DL92" i="5"/>
  <c r="DK92" i="5"/>
  <c r="DJ92" i="5"/>
  <c r="DI92" i="5"/>
  <c r="DH92" i="5"/>
  <c r="DG92" i="5"/>
  <c r="DF92" i="5"/>
  <c r="DE92" i="5"/>
  <c r="DD92" i="5"/>
  <c r="DC92" i="5"/>
  <c r="DB92" i="5"/>
  <c r="DA92" i="5"/>
  <c r="CZ92" i="5"/>
  <c r="CY92" i="5"/>
  <c r="CX92" i="5"/>
  <c r="CW92" i="5"/>
  <c r="CV92" i="5"/>
  <c r="CU92" i="5"/>
  <c r="CT92" i="5"/>
  <c r="CS92" i="5"/>
  <c r="CR92" i="5"/>
  <c r="CQ92" i="5"/>
  <c r="CP92" i="5"/>
  <c r="CO92" i="5"/>
  <c r="CN92" i="5"/>
  <c r="CM92" i="5"/>
  <c r="CL92" i="5"/>
  <c r="CK92" i="5"/>
  <c r="CJ92" i="5"/>
  <c r="CI92" i="5"/>
  <c r="CH92" i="5"/>
  <c r="CG92" i="5"/>
  <c r="CF92" i="5"/>
  <c r="CE92" i="5"/>
  <c r="CD92" i="5"/>
  <c r="CC92" i="5"/>
  <c r="CB92" i="5"/>
  <c r="CA92" i="5"/>
  <c r="BZ92" i="5"/>
  <c r="BY92" i="5"/>
  <c r="BX92" i="5"/>
  <c r="BW92" i="5"/>
  <c r="BV92" i="5"/>
  <c r="BU92" i="5"/>
  <c r="BT92" i="5"/>
  <c r="BS92" i="5"/>
  <c r="BR92" i="5"/>
  <c r="BQ92" i="5"/>
  <c r="BP92" i="5"/>
  <c r="BO92" i="5"/>
  <c r="BN92" i="5"/>
  <c r="BM92" i="5"/>
  <c r="BL92" i="5"/>
  <c r="BK92" i="5"/>
  <c r="BJ92" i="5"/>
  <c r="BI92" i="5"/>
  <c r="BH92" i="5"/>
  <c r="BG92" i="5"/>
  <c r="BF92" i="5"/>
  <c r="BE92" i="5"/>
  <c r="BD92" i="5"/>
  <c r="BC92" i="5"/>
  <c r="BB92" i="5"/>
  <c r="BA92" i="5"/>
  <c r="AZ92" i="5"/>
  <c r="AY92" i="5"/>
  <c r="AX92" i="5"/>
  <c r="AW92" i="5"/>
  <c r="AV92" i="5"/>
  <c r="AU92" i="5"/>
  <c r="AT92" i="5"/>
  <c r="AS92" i="5"/>
  <c r="AR92" i="5"/>
  <c r="AQ92" i="5"/>
  <c r="AP92" i="5"/>
  <c r="AO92" i="5"/>
  <c r="AN92" i="5"/>
  <c r="AM92" i="5"/>
  <c r="AL92" i="5"/>
  <c r="AK92" i="5"/>
  <c r="AJ92" i="5"/>
  <c r="AI92" i="5"/>
  <c r="AH92" i="5"/>
  <c r="AG92" i="5"/>
  <c r="AF92" i="5"/>
  <c r="AE92" i="5"/>
  <c r="AD92" i="5"/>
  <c r="AC92" i="5"/>
  <c r="AB92" i="5"/>
  <c r="AA92" i="5"/>
  <c r="Z92" i="5"/>
  <c r="Y92" i="5"/>
  <c r="X92" i="5"/>
  <c r="W92" i="5"/>
  <c r="V92" i="5"/>
  <c r="U92" i="5"/>
  <c r="T92" i="5"/>
  <c r="S92" i="5"/>
  <c r="R92" i="5"/>
  <c r="Q92" i="5"/>
  <c r="P92" i="5"/>
  <c r="O92" i="5"/>
  <c r="N92" i="5"/>
  <c r="M92" i="5"/>
  <c r="L92" i="5"/>
  <c r="K92" i="5"/>
  <c r="J92" i="5"/>
  <c r="I92" i="5"/>
  <c r="H92" i="5"/>
  <c r="G92" i="5"/>
  <c r="F92" i="5"/>
  <c r="E92" i="5"/>
  <c r="D92" i="5"/>
  <c r="C92" i="5"/>
  <c r="B92" i="5"/>
  <c r="D91" i="2"/>
  <c r="D90" i="2"/>
  <c r="D89" i="2"/>
  <c r="D88" i="2"/>
  <c r="D87" i="2"/>
  <c r="D86" i="2"/>
  <c r="D85" i="2"/>
  <c r="B82" i="2"/>
  <c r="B57" i="2"/>
  <c r="D65" i="2"/>
  <c r="D64" i="2"/>
  <c r="D63" i="2"/>
  <c r="D62" i="2"/>
  <c r="D66" i="2"/>
  <c r="D61" i="2"/>
  <c r="D60" i="2"/>
  <c r="G83" i="2"/>
  <c r="G58" i="2"/>
  <c r="D40" i="2"/>
  <c r="D39" i="2"/>
  <c r="D38" i="2"/>
  <c r="D37" i="2"/>
  <c r="D41" i="2"/>
  <c r="D36" i="2"/>
  <c r="D35" i="2"/>
  <c r="N7" i="2"/>
  <c r="I7" i="2"/>
  <c r="B70" i="2"/>
  <c r="B45" i="2"/>
  <c r="B20" i="2"/>
  <c r="IR89" i="5"/>
  <c r="IQ89" i="5"/>
  <c r="IP89" i="5"/>
  <c r="IO89" i="5"/>
  <c r="IN89" i="5"/>
  <c r="IM89" i="5"/>
  <c r="IL89" i="5"/>
  <c r="IK89" i="5"/>
  <c r="IJ89" i="5"/>
  <c r="II89" i="5"/>
  <c r="IH89" i="5"/>
  <c r="IG89" i="5"/>
  <c r="IF89" i="5"/>
  <c r="IE89" i="5"/>
  <c r="ID89" i="5"/>
  <c r="IC89" i="5"/>
  <c r="IB89" i="5"/>
  <c r="IA89" i="5"/>
  <c r="HZ89" i="5"/>
  <c r="HY89" i="5"/>
  <c r="HX89" i="5"/>
  <c r="HW89" i="5"/>
  <c r="HV89" i="5"/>
  <c r="HU89" i="5"/>
  <c r="HT89" i="5"/>
  <c r="HS89" i="5"/>
  <c r="HR89" i="5"/>
  <c r="HQ89" i="5"/>
  <c r="HP89" i="5"/>
  <c r="HO89" i="5"/>
  <c r="HN89" i="5"/>
  <c r="HM89" i="5"/>
  <c r="HL89" i="5"/>
  <c r="HK89" i="5"/>
  <c r="HJ89" i="5"/>
  <c r="HI89" i="5"/>
  <c r="HH89" i="5"/>
  <c r="HG89" i="5"/>
  <c r="HF89" i="5"/>
  <c r="HE89" i="5"/>
  <c r="HD89" i="5"/>
  <c r="HC89" i="5"/>
  <c r="HB89" i="5"/>
  <c r="HA89" i="5"/>
  <c r="GZ89" i="5"/>
  <c r="GY89" i="5"/>
  <c r="GX89" i="5"/>
  <c r="GW89" i="5"/>
  <c r="GV89" i="5"/>
  <c r="GU89" i="5"/>
  <c r="GT89" i="5"/>
  <c r="GS89" i="5"/>
  <c r="GR89" i="5"/>
  <c r="GQ89" i="5"/>
  <c r="GP89" i="5"/>
  <c r="GO89" i="5"/>
  <c r="GN89" i="5"/>
  <c r="GM89" i="5"/>
  <c r="GL89" i="5"/>
  <c r="GK89" i="5"/>
  <c r="GJ89" i="5"/>
  <c r="GI89" i="5"/>
  <c r="GH89" i="5"/>
  <c r="GG89" i="5"/>
  <c r="GF89" i="5"/>
  <c r="GE89" i="5"/>
  <c r="GD89" i="5"/>
  <c r="GC89" i="5"/>
  <c r="GB89" i="5"/>
  <c r="GA89" i="5"/>
  <c r="FZ89" i="5"/>
  <c r="FY89" i="5"/>
  <c r="FX89" i="5"/>
  <c r="FW89" i="5"/>
  <c r="FV89" i="5"/>
  <c r="FU89" i="5"/>
  <c r="FT89" i="5"/>
  <c r="FS89" i="5"/>
  <c r="FR89" i="5"/>
  <c r="FQ89" i="5"/>
  <c r="FP89" i="5"/>
  <c r="FO89" i="5"/>
  <c r="FN89" i="5"/>
  <c r="FM89" i="5"/>
  <c r="FL89" i="5"/>
  <c r="FK89" i="5"/>
  <c r="FJ89" i="5"/>
  <c r="FI89" i="5"/>
  <c r="FH89" i="5"/>
  <c r="FG89" i="5"/>
  <c r="FF89" i="5"/>
  <c r="FE89" i="5"/>
  <c r="FD89" i="5"/>
  <c r="FC89" i="5"/>
  <c r="FB89" i="5"/>
  <c r="FA89" i="5"/>
  <c r="EZ89" i="5"/>
  <c r="EY89" i="5"/>
  <c r="EX89" i="5"/>
  <c r="EW89" i="5"/>
  <c r="EV89" i="5"/>
  <c r="EU89" i="5"/>
  <c r="ET89" i="5"/>
  <c r="ES89" i="5"/>
  <c r="ER89" i="5"/>
  <c r="EQ89" i="5"/>
  <c r="EP89" i="5"/>
  <c r="EO89" i="5"/>
  <c r="EN89" i="5"/>
  <c r="EM89" i="5"/>
  <c r="EL89" i="5"/>
  <c r="EK89" i="5"/>
  <c r="EJ89" i="5"/>
  <c r="EI89" i="5"/>
  <c r="EH89" i="5"/>
  <c r="EG89" i="5"/>
  <c r="EF89" i="5"/>
  <c r="EE89" i="5"/>
  <c r="ED89" i="5"/>
  <c r="EC89" i="5"/>
  <c r="EB89" i="5"/>
  <c r="EA89" i="5"/>
  <c r="DZ89" i="5"/>
  <c r="DY89" i="5"/>
  <c r="DX89" i="5"/>
  <c r="DW89" i="5"/>
  <c r="DV89" i="5"/>
  <c r="DU89" i="5"/>
  <c r="DT89" i="5"/>
  <c r="DS89" i="5"/>
  <c r="DR89" i="5"/>
  <c r="DQ89" i="5"/>
  <c r="DP89" i="5"/>
  <c r="DO89" i="5"/>
  <c r="DN89" i="5"/>
  <c r="DM89" i="5"/>
  <c r="DL89" i="5"/>
  <c r="DK89" i="5"/>
  <c r="DJ89" i="5"/>
  <c r="DI89" i="5"/>
  <c r="DH89" i="5"/>
  <c r="DG89" i="5"/>
  <c r="DF89" i="5"/>
  <c r="DE89" i="5"/>
  <c r="DD89" i="5"/>
  <c r="DC89" i="5"/>
  <c r="DB89" i="5"/>
  <c r="DA89" i="5"/>
  <c r="CZ89" i="5"/>
  <c r="CY89" i="5"/>
  <c r="CX89" i="5"/>
  <c r="CW89" i="5"/>
  <c r="CV89" i="5"/>
  <c r="CU89" i="5"/>
  <c r="CT89" i="5"/>
  <c r="CS89" i="5"/>
  <c r="CR89" i="5"/>
  <c r="CQ89" i="5"/>
  <c r="CP89" i="5"/>
  <c r="CO89" i="5"/>
  <c r="CN89" i="5"/>
  <c r="CM89" i="5"/>
  <c r="CL89" i="5"/>
  <c r="CK89" i="5"/>
  <c r="CJ89" i="5"/>
  <c r="CI89" i="5"/>
  <c r="CH89" i="5"/>
  <c r="CG89" i="5"/>
  <c r="CF89" i="5"/>
  <c r="CE89" i="5"/>
  <c r="CD89" i="5"/>
  <c r="CC89" i="5"/>
  <c r="CB89" i="5"/>
  <c r="CA89" i="5"/>
  <c r="BZ89" i="5"/>
  <c r="BY89" i="5"/>
  <c r="BX89" i="5"/>
  <c r="BW89" i="5"/>
  <c r="BV89" i="5"/>
  <c r="BU89" i="5"/>
  <c r="BT89" i="5"/>
  <c r="BS89" i="5"/>
  <c r="BR89" i="5"/>
  <c r="BQ89" i="5"/>
  <c r="BP89" i="5"/>
  <c r="BO89" i="5"/>
  <c r="BN89" i="5"/>
  <c r="BM89" i="5"/>
  <c r="BL89" i="5"/>
  <c r="BK89" i="5"/>
  <c r="BJ89" i="5"/>
  <c r="BI89" i="5"/>
  <c r="BH89" i="5"/>
  <c r="BG89" i="5"/>
  <c r="BF89" i="5"/>
  <c r="BE89" i="5"/>
  <c r="BD89" i="5"/>
  <c r="BC89" i="5"/>
  <c r="BB89" i="5"/>
  <c r="BA89" i="5"/>
  <c r="AZ89" i="5"/>
  <c r="AY89" i="5"/>
  <c r="AX89" i="5"/>
  <c r="AW89" i="5"/>
  <c r="AV89" i="5"/>
  <c r="AU89" i="5"/>
  <c r="AT89" i="5"/>
  <c r="AS89" i="5"/>
  <c r="AR89" i="5"/>
  <c r="AQ89" i="5"/>
  <c r="AP89" i="5"/>
  <c r="AO89" i="5"/>
  <c r="AN89" i="5"/>
  <c r="AM89" i="5"/>
  <c r="AL89" i="5"/>
  <c r="AK89" i="5"/>
  <c r="AJ89" i="5"/>
  <c r="AI89" i="5"/>
  <c r="AH89" i="5"/>
  <c r="AG89" i="5"/>
  <c r="AF89" i="5"/>
  <c r="AE89" i="5"/>
  <c r="AD89" i="5"/>
  <c r="AC89" i="5"/>
  <c r="AB89" i="5"/>
  <c r="AA89" i="5"/>
  <c r="Z89" i="5"/>
  <c r="Y89" i="5"/>
  <c r="X89" i="5"/>
  <c r="W89" i="5"/>
  <c r="V89" i="5"/>
  <c r="U89" i="5"/>
  <c r="T89" i="5"/>
  <c r="S89" i="5"/>
  <c r="R89" i="5"/>
  <c r="Q89" i="5"/>
  <c r="P89" i="5"/>
  <c r="O89" i="5"/>
  <c r="N89" i="5"/>
  <c r="IR88" i="5"/>
  <c r="IQ88" i="5"/>
  <c r="IP88" i="5"/>
  <c r="IO88" i="5"/>
  <c r="IN88" i="5"/>
  <c r="IM88" i="5"/>
  <c r="IL88" i="5"/>
  <c r="IK88" i="5"/>
  <c r="IJ88" i="5"/>
  <c r="II88" i="5"/>
  <c r="IH88" i="5"/>
  <c r="IG88" i="5"/>
  <c r="IF88" i="5"/>
  <c r="IE88" i="5"/>
  <c r="ID88" i="5"/>
  <c r="IC88" i="5"/>
  <c r="IB88" i="5"/>
  <c r="IA88" i="5"/>
  <c r="HZ88" i="5"/>
  <c r="HY88" i="5"/>
  <c r="HX88" i="5"/>
  <c r="HW88" i="5"/>
  <c r="HV88" i="5"/>
  <c r="HU88" i="5"/>
  <c r="HT88" i="5"/>
  <c r="HS88" i="5"/>
  <c r="HR88" i="5"/>
  <c r="HQ88" i="5"/>
  <c r="HP88" i="5"/>
  <c r="HO88" i="5"/>
  <c r="HN88" i="5"/>
  <c r="HM88" i="5"/>
  <c r="HL88" i="5"/>
  <c r="HK88" i="5"/>
  <c r="HJ88" i="5"/>
  <c r="HI88" i="5"/>
  <c r="HH88" i="5"/>
  <c r="HG88" i="5"/>
  <c r="HF88" i="5"/>
  <c r="HE88" i="5"/>
  <c r="HD88" i="5"/>
  <c r="HC88" i="5"/>
  <c r="HB88" i="5"/>
  <c r="HA88" i="5"/>
  <c r="GZ88" i="5"/>
  <c r="GY88" i="5"/>
  <c r="GX88" i="5"/>
  <c r="GW88" i="5"/>
  <c r="GV88" i="5"/>
  <c r="GU88" i="5"/>
  <c r="GT88" i="5"/>
  <c r="GS88" i="5"/>
  <c r="GR88" i="5"/>
  <c r="GQ88" i="5"/>
  <c r="GP88" i="5"/>
  <c r="GO88" i="5"/>
  <c r="GN88" i="5"/>
  <c r="GM88" i="5"/>
  <c r="GL88" i="5"/>
  <c r="GK88" i="5"/>
  <c r="GJ88" i="5"/>
  <c r="GI88" i="5"/>
  <c r="GH88" i="5"/>
  <c r="GG88" i="5"/>
  <c r="GF88" i="5"/>
  <c r="GE88" i="5"/>
  <c r="GD88" i="5"/>
  <c r="GC88" i="5"/>
  <c r="GB88" i="5"/>
  <c r="GA88" i="5"/>
  <c r="FZ88" i="5"/>
  <c r="FY88" i="5"/>
  <c r="FX88" i="5"/>
  <c r="FW88" i="5"/>
  <c r="FV88" i="5"/>
  <c r="FU88" i="5"/>
  <c r="FT88" i="5"/>
  <c r="FS88" i="5"/>
  <c r="FR88" i="5"/>
  <c r="FQ88" i="5"/>
  <c r="FP88" i="5"/>
  <c r="FO88" i="5"/>
  <c r="FN88" i="5"/>
  <c r="FM88" i="5"/>
  <c r="FL88" i="5"/>
  <c r="FK88" i="5"/>
  <c r="FJ88" i="5"/>
  <c r="FI88" i="5"/>
  <c r="FH88" i="5"/>
  <c r="FG88" i="5"/>
  <c r="FF88" i="5"/>
  <c r="FE88" i="5"/>
  <c r="FD88" i="5"/>
  <c r="FC88" i="5"/>
  <c r="FB88" i="5"/>
  <c r="FA88" i="5"/>
  <c r="EZ88" i="5"/>
  <c r="EY88" i="5"/>
  <c r="EX88" i="5"/>
  <c r="EW88" i="5"/>
  <c r="EV88" i="5"/>
  <c r="EU88" i="5"/>
  <c r="ET88" i="5"/>
  <c r="ES88" i="5"/>
  <c r="ER88" i="5"/>
  <c r="EQ88" i="5"/>
  <c r="EP88" i="5"/>
  <c r="EO88" i="5"/>
  <c r="EN88" i="5"/>
  <c r="EM88" i="5"/>
  <c r="EL88" i="5"/>
  <c r="EK88" i="5"/>
  <c r="EJ88" i="5"/>
  <c r="EI88" i="5"/>
  <c r="EH88" i="5"/>
  <c r="EG88" i="5"/>
  <c r="EF88" i="5"/>
  <c r="EE88" i="5"/>
  <c r="ED88" i="5"/>
  <c r="EC88" i="5"/>
  <c r="EB88" i="5"/>
  <c r="EA88" i="5"/>
  <c r="DZ88" i="5"/>
  <c r="DY88" i="5"/>
  <c r="DX88" i="5"/>
  <c r="DW88" i="5"/>
  <c r="DV88" i="5"/>
  <c r="DU88" i="5"/>
  <c r="DT88" i="5"/>
  <c r="DS88" i="5"/>
  <c r="DR88" i="5"/>
  <c r="DQ88" i="5"/>
  <c r="DP88" i="5"/>
  <c r="DO88" i="5"/>
  <c r="DN88" i="5"/>
  <c r="DM88" i="5"/>
  <c r="DL88" i="5"/>
  <c r="DK88" i="5"/>
  <c r="DJ88" i="5"/>
  <c r="DI88" i="5"/>
  <c r="DH88" i="5"/>
  <c r="DG88" i="5"/>
  <c r="DF88" i="5"/>
  <c r="DE88" i="5"/>
  <c r="DD88" i="5"/>
  <c r="DC88" i="5"/>
  <c r="DB88" i="5"/>
  <c r="DA88" i="5"/>
  <c r="CZ88" i="5"/>
  <c r="CY88" i="5"/>
  <c r="CX88" i="5"/>
  <c r="CW88" i="5"/>
  <c r="CV88" i="5"/>
  <c r="CU88" i="5"/>
  <c r="CT88" i="5"/>
  <c r="CS88" i="5"/>
  <c r="CR88" i="5"/>
  <c r="CQ88" i="5"/>
  <c r="CP88" i="5"/>
  <c r="CO88" i="5"/>
  <c r="CN88" i="5"/>
  <c r="CM88" i="5"/>
  <c r="CL88" i="5"/>
  <c r="CK88" i="5"/>
  <c r="CJ88" i="5"/>
  <c r="CI88" i="5"/>
  <c r="CH88" i="5"/>
  <c r="CG88" i="5"/>
  <c r="CF88" i="5"/>
  <c r="CE88" i="5"/>
  <c r="CD88" i="5"/>
  <c r="CC88" i="5"/>
  <c r="CB88" i="5"/>
  <c r="CA88" i="5"/>
  <c r="BZ88" i="5"/>
  <c r="BY88" i="5"/>
  <c r="BX88" i="5"/>
  <c r="BW88" i="5"/>
  <c r="BV88" i="5"/>
  <c r="BU88" i="5"/>
  <c r="IR87" i="5"/>
  <c r="IQ87" i="5"/>
  <c r="IP87" i="5"/>
  <c r="IO87" i="5"/>
  <c r="IN87" i="5"/>
  <c r="IM87" i="5"/>
  <c r="IL87" i="5"/>
  <c r="IK87" i="5"/>
  <c r="IJ87" i="5"/>
  <c r="II87" i="5"/>
  <c r="IH87" i="5"/>
  <c r="IG87" i="5"/>
  <c r="IF87" i="5"/>
  <c r="IE87" i="5"/>
  <c r="ID87" i="5"/>
  <c r="IC87" i="5"/>
  <c r="IB87" i="5"/>
  <c r="IA87" i="5"/>
  <c r="HZ87" i="5"/>
  <c r="HY87" i="5"/>
  <c r="HX87" i="5"/>
  <c r="HW87" i="5"/>
  <c r="HV87" i="5"/>
  <c r="HU87" i="5"/>
  <c r="HT87" i="5"/>
  <c r="HS87" i="5"/>
  <c r="HR87" i="5"/>
  <c r="HQ87" i="5"/>
  <c r="HP87" i="5"/>
  <c r="HO87" i="5"/>
  <c r="HN87" i="5"/>
  <c r="HM87" i="5"/>
  <c r="HL87" i="5"/>
  <c r="HK87" i="5"/>
  <c r="HJ87" i="5"/>
  <c r="HI87" i="5"/>
  <c r="HH87" i="5"/>
  <c r="HG87" i="5"/>
  <c r="HF87" i="5"/>
  <c r="HE87" i="5"/>
  <c r="HD87" i="5"/>
  <c r="HC87" i="5"/>
  <c r="HB87" i="5"/>
  <c r="HA87" i="5"/>
  <c r="GZ87" i="5"/>
  <c r="GY87" i="5"/>
  <c r="GX87" i="5"/>
  <c r="GW87" i="5"/>
  <c r="GV87" i="5"/>
  <c r="GU87" i="5"/>
  <c r="GT87" i="5"/>
  <c r="GS87" i="5"/>
  <c r="GR87" i="5"/>
  <c r="GQ87" i="5"/>
  <c r="GP87" i="5"/>
  <c r="GO87" i="5"/>
  <c r="GN87" i="5"/>
  <c r="GM87" i="5"/>
  <c r="GL87" i="5"/>
  <c r="GK87" i="5"/>
  <c r="GJ87" i="5"/>
  <c r="GI87" i="5"/>
  <c r="GH87" i="5"/>
  <c r="GG87" i="5"/>
  <c r="GF87" i="5"/>
  <c r="GE87" i="5"/>
  <c r="GD87" i="5"/>
  <c r="GC87" i="5"/>
  <c r="GB87" i="5"/>
  <c r="GA87" i="5"/>
  <c r="FZ87" i="5"/>
  <c r="FY87" i="5"/>
  <c r="FX87" i="5"/>
  <c r="FW87" i="5"/>
  <c r="FV87" i="5"/>
  <c r="FU87" i="5"/>
  <c r="FT87" i="5"/>
  <c r="FS87" i="5"/>
  <c r="FR87" i="5"/>
  <c r="FQ87" i="5"/>
  <c r="FP87" i="5"/>
  <c r="FO87" i="5"/>
  <c r="FN87" i="5"/>
  <c r="FM87" i="5"/>
  <c r="FL87" i="5"/>
  <c r="FK87" i="5"/>
  <c r="FJ87" i="5"/>
  <c r="FI87" i="5"/>
  <c r="FH87" i="5"/>
  <c r="FG87" i="5"/>
  <c r="FF87" i="5"/>
  <c r="FE87" i="5"/>
  <c r="FD87" i="5"/>
  <c r="FC87" i="5"/>
  <c r="FB87" i="5"/>
  <c r="FA87" i="5"/>
  <c r="EZ87" i="5"/>
  <c r="EY87" i="5"/>
  <c r="EX87" i="5"/>
  <c r="EW87" i="5"/>
  <c r="EV87" i="5"/>
  <c r="EU87" i="5"/>
  <c r="ET87" i="5"/>
  <c r="ES87" i="5"/>
  <c r="ER87" i="5"/>
  <c r="EQ87" i="5"/>
  <c r="EP87" i="5"/>
  <c r="EO87" i="5"/>
  <c r="EN87" i="5"/>
  <c r="EM87" i="5"/>
  <c r="EL87" i="5"/>
  <c r="EK87" i="5"/>
  <c r="EJ87" i="5"/>
  <c r="EI87" i="5"/>
  <c r="EH87" i="5"/>
  <c r="EG87" i="5"/>
  <c r="EF87" i="5"/>
  <c r="EE87" i="5"/>
  <c r="ED87" i="5"/>
  <c r="EC87" i="5"/>
  <c r="EB87" i="5"/>
  <c r="EA87" i="5"/>
  <c r="DZ87" i="5"/>
  <c r="DY87" i="5"/>
  <c r="DX87" i="5"/>
  <c r="DW87" i="5"/>
  <c r="DV87" i="5"/>
  <c r="DU87" i="5"/>
  <c r="DT87" i="5"/>
  <c r="DS87" i="5"/>
  <c r="DR87" i="5"/>
  <c r="DQ87" i="5"/>
  <c r="DP87" i="5"/>
  <c r="DO87" i="5"/>
  <c r="DN87" i="5"/>
  <c r="DM87" i="5"/>
  <c r="DL87" i="5"/>
  <c r="DK87" i="5"/>
  <c r="DJ87" i="5"/>
  <c r="DI87" i="5"/>
  <c r="DH87" i="5"/>
  <c r="DG87" i="5"/>
  <c r="DF87" i="5"/>
  <c r="DE87" i="5"/>
  <c r="DD87" i="5"/>
  <c r="DC87" i="5"/>
  <c r="DB87" i="5"/>
  <c r="DA87" i="5"/>
  <c r="CZ87" i="5"/>
  <c r="CY87" i="5"/>
  <c r="CX87" i="5"/>
  <c r="CW87" i="5"/>
  <c r="CV87" i="5"/>
  <c r="CU87" i="5"/>
  <c r="CT87" i="5"/>
  <c r="CS87" i="5"/>
  <c r="CR87" i="5"/>
  <c r="CQ87" i="5"/>
  <c r="CP87" i="5"/>
  <c r="CO87" i="5"/>
  <c r="CN87" i="5"/>
  <c r="CM87" i="5"/>
  <c r="CL87" i="5"/>
  <c r="CK87" i="5"/>
  <c r="CJ87" i="5"/>
  <c r="CI87" i="5"/>
  <c r="CH87" i="5"/>
  <c r="CG87" i="5"/>
  <c r="CF87" i="5"/>
  <c r="CE87" i="5"/>
  <c r="CD87" i="5"/>
  <c r="CC87" i="5"/>
  <c r="CB87" i="5"/>
  <c r="CA87" i="5"/>
  <c r="BZ87" i="5"/>
  <c r="BY87" i="5"/>
  <c r="BX87" i="5"/>
  <c r="BW87" i="5"/>
  <c r="BV87" i="5"/>
  <c r="BU87" i="5"/>
  <c r="IR86" i="5"/>
  <c r="IQ86" i="5"/>
  <c r="IP86" i="5"/>
  <c r="IO86" i="5"/>
  <c r="IN86" i="5"/>
  <c r="IM86" i="5"/>
  <c r="IL86" i="5"/>
  <c r="IK86" i="5"/>
  <c r="IJ86" i="5"/>
  <c r="II86" i="5"/>
  <c r="IH86" i="5"/>
  <c r="IG86" i="5"/>
  <c r="IF86" i="5"/>
  <c r="IE86" i="5"/>
  <c r="ID86" i="5"/>
  <c r="IC86" i="5"/>
  <c r="IB86" i="5"/>
  <c r="IA86" i="5"/>
  <c r="HZ86" i="5"/>
  <c r="HY86" i="5"/>
  <c r="HX86" i="5"/>
  <c r="HW86" i="5"/>
  <c r="HV86" i="5"/>
  <c r="HU86" i="5"/>
  <c r="HT86" i="5"/>
  <c r="HS86" i="5"/>
  <c r="HR86" i="5"/>
  <c r="HQ86" i="5"/>
  <c r="HP86" i="5"/>
  <c r="HO86" i="5"/>
  <c r="HN86" i="5"/>
  <c r="HM86" i="5"/>
  <c r="HL86" i="5"/>
  <c r="HK86" i="5"/>
  <c r="HJ86" i="5"/>
  <c r="HI86" i="5"/>
  <c r="HH86" i="5"/>
  <c r="HG86" i="5"/>
  <c r="HF86" i="5"/>
  <c r="HE86" i="5"/>
  <c r="HD86" i="5"/>
  <c r="HC86" i="5"/>
  <c r="HB86" i="5"/>
  <c r="HA86" i="5"/>
  <c r="GZ86" i="5"/>
  <c r="GY86" i="5"/>
  <c r="GX86" i="5"/>
  <c r="GW86" i="5"/>
  <c r="GV86" i="5"/>
  <c r="GU86" i="5"/>
  <c r="GT86" i="5"/>
  <c r="GS86" i="5"/>
  <c r="GR86" i="5"/>
  <c r="GQ86" i="5"/>
  <c r="GP86" i="5"/>
  <c r="GO86" i="5"/>
  <c r="GN86" i="5"/>
  <c r="GM86" i="5"/>
  <c r="GL86" i="5"/>
  <c r="GK86" i="5"/>
  <c r="GJ86" i="5"/>
  <c r="GI86" i="5"/>
  <c r="GH86" i="5"/>
  <c r="GG86" i="5"/>
  <c r="GF86" i="5"/>
  <c r="GE86" i="5"/>
  <c r="GD86" i="5"/>
  <c r="GC86" i="5"/>
  <c r="GB86" i="5"/>
  <c r="GA86" i="5"/>
  <c r="FZ86" i="5"/>
  <c r="FY86" i="5"/>
  <c r="FX86" i="5"/>
  <c r="FW86" i="5"/>
  <c r="FV86" i="5"/>
  <c r="FU86" i="5"/>
  <c r="FT86" i="5"/>
  <c r="FS86" i="5"/>
  <c r="FR86" i="5"/>
  <c r="FQ86" i="5"/>
  <c r="FP86" i="5"/>
  <c r="FO86" i="5"/>
  <c r="FN86" i="5"/>
  <c r="FM86" i="5"/>
  <c r="FL86" i="5"/>
  <c r="FK86" i="5"/>
  <c r="FJ86" i="5"/>
  <c r="FI86" i="5"/>
  <c r="FH86" i="5"/>
  <c r="FG86" i="5"/>
  <c r="FF86" i="5"/>
  <c r="FE86" i="5"/>
  <c r="FD86" i="5"/>
  <c r="FC86" i="5"/>
  <c r="FB86" i="5"/>
  <c r="FA86" i="5"/>
  <c r="EZ86" i="5"/>
  <c r="EY86" i="5"/>
  <c r="EX86" i="5"/>
  <c r="EW86" i="5"/>
  <c r="EV86" i="5"/>
  <c r="EU86" i="5"/>
  <c r="ET86" i="5"/>
  <c r="ES86" i="5"/>
  <c r="ER86" i="5"/>
  <c r="EQ86" i="5"/>
  <c r="EP86" i="5"/>
  <c r="EO86" i="5"/>
  <c r="EN86" i="5"/>
  <c r="EM86" i="5"/>
  <c r="EL86" i="5"/>
  <c r="EK86" i="5"/>
  <c r="EJ86" i="5"/>
  <c r="EI86" i="5"/>
  <c r="EH86" i="5"/>
  <c r="EG86" i="5"/>
  <c r="EF86" i="5"/>
  <c r="EE86" i="5"/>
  <c r="ED86" i="5"/>
  <c r="EC86" i="5"/>
  <c r="EB86" i="5"/>
  <c r="EA86" i="5"/>
  <c r="DZ86" i="5"/>
  <c r="DY86" i="5"/>
  <c r="DX86" i="5"/>
  <c r="DW86" i="5"/>
  <c r="DV86" i="5"/>
  <c r="DU86" i="5"/>
  <c r="DT86" i="5"/>
  <c r="DS86" i="5"/>
  <c r="DR86" i="5"/>
  <c r="DQ86" i="5"/>
  <c r="DP86" i="5"/>
  <c r="DO86" i="5"/>
  <c r="DN86" i="5"/>
  <c r="DM86" i="5"/>
  <c r="DL86" i="5"/>
  <c r="DK86" i="5"/>
  <c r="DJ86" i="5"/>
  <c r="DI86" i="5"/>
  <c r="DH86" i="5"/>
  <c r="DG86" i="5"/>
  <c r="DF86" i="5"/>
  <c r="DE86" i="5"/>
  <c r="DD86" i="5"/>
  <c r="DC86" i="5"/>
  <c r="DB86" i="5"/>
  <c r="DA86" i="5"/>
  <c r="CZ86" i="5"/>
  <c r="CY86" i="5"/>
  <c r="CX86" i="5"/>
  <c r="CW86" i="5"/>
  <c r="CV86" i="5"/>
  <c r="CU86" i="5"/>
  <c r="CT86" i="5"/>
  <c r="CS86" i="5"/>
  <c r="CR86" i="5"/>
  <c r="CQ86" i="5"/>
  <c r="CP86" i="5"/>
  <c r="CO86" i="5"/>
  <c r="CN86" i="5"/>
  <c r="CM86" i="5"/>
  <c r="CL86" i="5"/>
  <c r="CK86" i="5"/>
  <c r="CJ86" i="5"/>
  <c r="CI86" i="5"/>
  <c r="CH86" i="5"/>
  <c r="CG86" i="5"/>
  <c r="CF86" i="5"/>
  <c r="CE86" i="5"/>
  <c r="CD86" i="5"/>
  <c r="CC86" i="5"/>
  <c r="CB86" i="5"/>
  <c r="CA86" i="5"/>
  <c r="BZ86" i="5"/>
  <c r="BY86" i="5"/>
  <c r="BX86" i="5"/>
  <c r="BW86" i="5"/>
  <c r="BV86" i="5"/>
  <c r="BU86" i="5"/>
  <c r="IR85" i="5"/>
  <c r="IQ85" i="5"/>
  <c r="IP85" i="5"/>
  <c r="IO85" i="5"/>
  <c r="IN85" i="5"/>
  <c r="IM85" i="5"/>
  <c r="IL85" i="5"/>
  <c r="IK85" i="5"/>
  <c r="IJ85" i="5"/>
  <c r="II85" i="5"/>
  <c r="IH85" i="5"/>
  <c r="IG85" i="5"/>
  <c r="IF85" i="5"/>
  <c r="IE85" i="5"/>
  <c r="ID85" i="5"/>
  <c r="IC85" i="5"/>
  <c r="IB85" i="5"/>
  <c r="IA85" i="5"/>
  <c r="HZ85" i="5"/>
  <c r="HY85" i="5"/>
  <c r="HX85" i="5"/>
  <c r="HW85" i="5"/>
  <c r="HV85" i="5"/>
  <c r="HU85" i="5"/>
  <c r="HT85" i="5"/>
  <c r="HS85" i="5"/>
  <c r="HR85" i="5"/>
  <c r="HQ85" i="5"/>
  <c r="HP85" i="5"/>
  <c r="HO85" i="5"/>
  <c r="HN85" i="5"/>
  <c r="HM85" i="5"/>
  <c r="HL85" i="5"/>
  <c r="HK85" i="5"/>
  <c r="HJ85" i="5"/>
  <c r="HI85" i="5"/>
  <c r="HH85" i="5"/>
  <c r="HG85" i="5"/>
  <c r="HF85" i="5"/>
  <c r="HE85" i="5"/>
  <c r="HD85" i="5"/>
  <c r="HC85" i="5"/>
  <c r="HB85" i="5"/>
  <c r="HA85" i="5"/>
  <c r="GZ85" i="5"/>
  <c r="GY85" i="5"/>
  <c r="GX85" i="5"/>
  <c r="GW85" i="5"/>
  <c r="GV85" i="5"/>
  <c r="GU85" i="5"/>
  <c r="GT85" i="5"/>
  <c r="GS85" i="5"/>
  <c r="GR85" i="5"/>
  <c r="GQ85" i="5"/>
  <c r="GP85" i="5"/>
  <c r="GO85" i="5"/>
  <c r="GN85" i="5"/>
  <c r="GM85" i="5"/>
  <c r="GL85" i="5"/>
  <c r="GK85" i="5"/>
  <c r="GJ85" i="5"/>
  <c r="GI85" i="5"/>
  <c r="GH85" i="5"/>
  <c r="GG85" i="5"/>
  <c r="GF85" i="5"/>
  <c r="GE85" i="5"/>
  <c r="GD85" i="5"/>
  <c r="GC85" i="5"/>
  <c r="GB85" i="5"/>
  <c r="GA85" i="5"/>
  <c r="FZ85" i="5"/>
  <c r="FY85" i="5"/>
  <c r="FX85" i="5"/>
  <c r="FW85" i="5"/>
  <c r="FV85" i="5"/>
  <c r="FU85" i="5"/>
  <c r="FT85" i="5"/>
  <c r="FS85" i="5"/>
  <c r="FR85" i="5"/>
  <c r="FQ85" i="5"/>
  <c r="FP85" i="5"/>
  <c r="FO85" i="5"/>
  <c r="FN85" i="5"/>
  <c r="FM85" i="5"/>
  <c r="FL85" i="5"/>
  <c r="FK85" i="5"/>
  <c r="FJ85" i="5"/>
  <c r="FI85" i="5"/>
  <c r="FH85" i="5"/>
  <c r="FG85" i="5"/>
  <c r="FF85" i="5"/>
  <c r="FE85" i="5"/>
  <c r="FD85" i="5"/>
  <c r="FC85" i="5"/>
  <c r="FB85" i="5"/>
  <c r="FA85" i="5"/>
  <c r="EZ85" i="5"/>
  <c r="EY85" i="5"/>
  <c r="EX85" i="5"/>
  <c r="EW85" i="5"/>
  <c r="EV85" i="5"/>
  <c r="EU85" i="5"/>
  <c r="ET85" i="5"/>
  <c r="ES85" i="5"/>
  <c r="ER85" i="5"/>
  <c r="EQ85" i="5"/>
  <c r="EP85" i="5"/>
  <c r="EO85" i="5"/>
  <c r="EN85" i="5"/>
  <c r="EM85" i="5"/>
  <c r="EL85" i="5"/>
  <c r="EK85" i="5"/>
  <c r="EJ85" i="5"/>
  <c r="EI85" i="5"/>
  <c r="EH85" i="5"/>
  <c r="EG85" i="5"/>
  <c r="EF85" i="5"/>
  <c r="EE85" i="5"/>
  <c r="ED85" i="5"/>
  <c r="EC85" i="5"/>
  <c r="EB85" i="5"/>
  <c r="EA85" i="5"/>
  <c r="DZ85" i="5"/>
  <c r="DY85" i="5"/>
  <c r="DX85" i="5"/>
  <c r="DW85" i="5"/>
  <c r="DV85" i="5"/>
  <c r="DU85" i="5"/>
  <c r="DT85" i="5"/>
  <c r="DS85" i="5"/>
  <c r="DR85" i="5"/>
  <c r="DQ85" i="5"/>
  <c r="DP85" i="5"/>
  <c r="DO85" i="5"/>
  <c r="DN85" i="5"/>
  <c r="DM85" i="5"/>
  <c r="DL85" i="5"/>
  <c r="DK85" i="5"/>
  <c r="DJ85" i="5"/>
  <c r="DI85" i="5"/>
  <c r="DH85" i="5"/>
  <c r="DG85" i="5"/>
  <c r="DF85" i="5"/>
  <c r="DE85" i="5"/>
  <c r="DD85" i="5"/>
  <c r="DC85" i="5"/>
  <c r="DB85" i="5"/>
  <c r="DA85" i="5"/>
  <c r="CZ85" i="5"/>
  <c r="CY85" i="5"/>
  <c r="CX85" i="5"/>
  <c r="CW85" i="5"/>
  <c r="CV85" i="5"/>
  <c r="CU85" i="5"/>
  <c r="CT85" i="5"/>
  <c r="CS85" i="5"/>
  <c r="CR85" i="5"/>
  <c r="CQ85" i="5"/>
  <c r="CP85" i="5"/>
  <c r="CO85" i="5"/>
  <c r="CN85" i="5"/>
  <c r="CM85" i="5"/>
  <c r="CL85" i="5"/>
  <c r="CK85" i="5"/>
  <c r="CJ85" i="5"/>
  <c r="CI85" i="5"/>
  <c r="CH85" i="5"/>
  <c r="CG85" i="5"/>
  <c r="CF85" i="5"/>
  <c r="CE85" i="5"/>
  <c r="CD85" i="5"/>
  <c r="CC85" i="5"/>
  <c r="CB85" i="5"/>
  <c r="CA85" i="5"/>
  <c r="BZ85" i="5"/>
  <c r="BY85" i="5"/>
  <c r="BX85" i="5"/>
  <c r="BW85" i="5"/>
  <c r="BV85" i="5"/>
  <c r="BU85" i="5"/>
  <c r="IR84" i="5"/>
  <c r="IQ84" i="5"/>
  <c r="IP84" i="5"/>
  <c r="IO84" i="5"/>
  <c r="IN84" i="5"/>
  <c r="IM84" i="5"/>
  <c r="IL84" i="5"/>
  <c r="IK84" i="5"/>
  <c r="IJ84" i="5"/>
  <c r="II84" i="5"/>
  <c r="IH84" i="5"/>
  <c r="IG84" i="5"/>
  <c r="IF84" i="5"/>
  <c r="IE84" i="5"/>
  <c r="ID84" i="5"/>
  <c r="IC84" i="5"/>
  <c r="IB84" i="5"/>
  <c r="IA84" i="5"/>
  <c r="HZ84" i="5"/>
  <c r="HY84" i="5"/>
  <c r="HX84" i="5"/>
  <c r="HW84" i="5"/>
  <c r="HV84" i="5"/>
  <c r="HU84" i="5"/>
  <c r="HT84" i="5"/>
  <c r="HS84" i="5"/>
  <c r="HR84" i="5"/>
  <c r="HQ84" i="5"/>
  <c r="HP84" i="5"/>
  <c r="HO84" i="5"/>
  <c r="HN84" i="5"/>
  <c r="HM84" i="5"/>
  <c r="HL84" i="5"/>
  <c r="HK84" i="5"/>
  <c r="HJ84" i="5"/>
  <c r="HI84" i="5"/>
  <c r="HH84" i="5"/>
  <c r="HG84" i="5"/>
  <c r="HF84" i="5"/>
  <c r="HE84" i="5"/>
  <c r="HD84" i="5"/>
  <c r="HC84" i="5"/>
  <c r="HB84" i="5"/>
  <c r="HA84" i="5"/>
  <c r="GZ84" i="5"/>
  <c r="GY84" i="5"/>
  <c r="GX84" i="5"/>
  <c r="GW84" i="5"/>
  <c r="GV84" i="5"/>
  <c r="GU84" i="5"/>
  <c r="GT84" i="5"/>
  <c r="GS84" i="5"/>
  <c r="GR84" i="5"/>
  <c r="GQ84" i="5"/>
  <c r="GP84" i="5"/>
  <c r="GO84" i="5"/>
  <c r="GN84" i="5"/>
  <c r="GM84" i="5"/>
  <c r="GL84" i="5"/>
  <c r="GK84" i="5"/>
  <c r="GJ84" i="5"/>
  <c r="GI84" i="5"/>
  <c r="GH84" i="5"/>
  <c r="GG84" i="5"/>
  <c r="GF84" i="5"/>
  <c r="GE84" i="5"/>
  <c r="GD84" i="5"/>
  <c r="GC84" i="5"/>
  <c r="GB84" i="5"/>
  <c r="GA84" i="5"/>
  <c r="FZ84" i="5"/>
  <c r="FY84" i="5"/>
  <c r="FX84" i="5"/>
  <c r="FW84" i="5"/>
  <c r="FV84" i="5"/>
  <c r="FU84" i="5"/>
  <c r="FT84" i="5"/>
  <c r="FS84" i="5"/>
  <c r="FR84" i="5"/>
  <c r="FQ84" i="5"/>
  <c r="FP84" i="5"/>
  <c r="FO84" i="5"/>
  <c r="FN84" i="5"/>
  <c r="FM84" i="5"/>
  <c r="FL84" i="5"/>
  <c r="FK84" i="5"/>
  <c r="FJ84" i="5"/>
  <c r="FI84" i="5"/>
  <c r="FH84" i="5"/>
  <c r="FG84" i="5"/>
  <c r="FF84" i="5"/>
  <c r="FE84" i="5"/>
  <c r="FD84" i="5"/>
  <c r="FC84" i="5"/>
  <c r="FB84" i="5"/>
  <c r="FA84" i="5"/>
  <c r="EZ84" i="5"/>
  <c r="EY84" i="5"/>
  <c r="EX84" i="5"/>
  <c r="EW84" i="5"/>
  <c r="EV84" i="5"/>
  <c r="EU84" i="5"/>
  <c r="ET84" i="5"/>
  <c r="ES84" i="5"/>
  <c r="ER84" i="5"/>
  <c r="EQ84" i="5"/>
  <c r="EP84" i="5"/>
  <c r="EO84" i="5"/>
  <c r="EN84" i="5"/>
  <c r="EM84" i="5"/>
  <c r="EL84" i="5"/>
  <c r="EK84" i="5"/>
  <c r="EJ84" i="5"/>
  <c r="EI84" i="5"/>
  <c r="EH84" i="5"/>
  <c r="EG84" i="5"/>
  <c r="EF84" i="5"/>
  <c r="EE84" i="5"/>
  <c r="ED84" i="5"/>
  <c r="EC84" i="5"/>
  <c r="EB84" i="5"/>
  <c r="EA84" i="5"/>
  <c r="DZ84" i="5"/>
  <c r="DY84" i="5"/>
  <c r="DX84" i="5"/>
  <c r="DW84" i="5"/>
  <c r="DV84" i="5"/>
  <c r="DU84" i="5"/>
  <c r="DT84" i="5"/>
  <c r="DS84" i="5"/>
  <c r="DR84" i="5"/>
  <c r="DQ84" i="5"/>
  <c r="DP84" i="5"/>
  <c r="DO84" i="5"/>
  <c r="DN84" i="5"/>
  <c r="DM84" i="5"/>
  <c r="DL84" i="5"/>
  <c r="DK84" i="5"/>
  <c r="DJ84" i="5"/>
  <c r="DI84" i="5"/>
  <c r="DH84" i="5"/>
  <c r="DG84" i="5"/>
  <c r="DF84" i="5"/>
  <c r="DE84" i="5"/>
  <c r="DD84" i="5"/>
  <c r="DC84" i="5"/>
  <c r="DB84" i="5"/>
  <c r="DA84" i="5"/>
  <c r="CZ84" i="5"/>
  <c r="CY84" i="5"/>
  <c r="CX84" i="5"/>
  <c r="CW84" i="5"/>
  <c r="CV84" i="5"/>
  <c r="CU84" i="5"/>
  <c r="CT84" i="5"/>
  <c r="CS84" i="5"/>
  <c r="CR84" i="5"/>
  <c r="CQ84" i="5"/>
  <c r="CP84" i="5"/>
  <c r="CO84" i="5"/>
  <c r="CN84" i="5"/>
  <c r="CM84" i="5"/>
  <c r="CL84" i="5"/>
  <c r="CK84" i="5"/>
  <c r="CJ84" i="5"/>
  <c r="CI84" i="5"/>
  <c r="CH84" i="5"/>
  <c r="CG84" i="5"/>
  <c r="CF84" i="5"/>
  <c r="CE84" i="5"/>
  <c r="CD84" i="5"/>
  <c r="CC84" i="5"/>
  <c r="CB84" i="5"/>
  <c r="CA84" i="5"/>
  <c r="BZ84" i="5"/>
  <c r="BY84" i="5"/>
  <c r="BX84" i="5"/>
  <c r="BW84" i="5"/>
  <c r="BV84" i="5"/>
  <c r="BU84" i="5"/>
  <c r="BT84" i="5"/>
  <c r="BS84" i="5"/>
  <c r="BR84" i="5"/>
  <c r="BQ84" i="5"/>
  <c r="BP84" i="5"/>
  <c r="BO84" i="5"/>
  <c r="BN84" i="5"/>
  <c r="BM84" i="5"/>
  <c r="BL84" i="5"/>
  <c r="BK84" i="5"/>
  <c r="BJ84" i="5"/>
  <c r="BI84" i="5"/>
  <c r="BH84" i="5"/>
  <c r="BG84" i="5"/>
  <c r="BF84" i="5"/>
  <c r="BE84" i="5"/>
  <c r="BD84" i="5"/>
  <c r="BC84" i="5"/>
  <c r="BB84" i="5"/>
  <c r="BA84" i="5"/>
  <c r="AZ84" i="5"/>
  <c r="AY84" i="5"/>
  <c r="AX84" i="5"/>
  <c r="AW84" i="5"/>
  <c r="AV84" i="5"/>
  <c r="AU84" i="5"/>
  <c r="AT84" i="5"/>
  <c r="AS84" i="5"/>
  <c r="AR84" i="5"/>
  <c r="AQ84" i="5"/>
  <c r="AP84" i="5"/>
  <c r="AO84" i="5"/>
  <c r="AN84" i="5"/>
  <c r="AM84" i="5"/>
  <c r="AL84" i="5"/>
  <c r="AK84" i="5"/>
  <c r="AJ84" i="5"/>
  <c r="AI84" i="5"/>
  <c r="AH84" i="5"/>
  <c r="AG84" i="5"/>
  <c r="AF84" i="5"/>
  <c r="AE84" i="5"/>
  <c r="AD84" i="5"/>
  <c r="AC84" i="5"/>
  <c r="AB84" i="5"/>
  <c r="AA84" i="5"/>
  <c r="Z84" i="5"/>
  <c r="Y84" i="5"/>
  <c r="X84" i="5"/>
  <c r="W84" i="5"/>
  <c r="V84" i="5"/>
  <c r="U84" i="5"/>
  <c r="T84" i="5"/>
  <c r="S84" i="5"/>
  <c r="R84" i="5"/>
  <c r="Q84" i="5"/>
  <c r="P84" i="5"/>
  <c r="O84" i="5"/>
  <c r="N84" i="5"/>
  <c r="IR83" i="5"/>
  <c r="IQ83" i="5"/>
  <c r="IP83" i="5"/>
  <c r="IO83" i="5"/>
  <c r="IN83" i="5"/>
  <c r="IM83" i="5"/>
  <c r="IL83" i="5"/>
  <c r="IK83" i="5"/>
  <c r="IJ83" i="5"/>
  <c r="II83" i="5"/>
  <c r="IH83" i="5"/>
  <c r="IG83" i="5"/>
  <c r="IF83" i="5"/>
  <c r="IE83" i="5"/>
  <c r="ID83" i="5"/>
  <c r="IC83" i="5"/>
  <c r="IB83" i="5"/>
  <c r="IA83" i="5"/>
  <c r="HZ83" i="5"/>
  <c r="HY83" i="5"/>
  <c r="HX83" i="5"/>
  <c r="HW83" i="5"/>
  <c r="HV83" i="5"/>
  <c r="HU83" i="5"/>
  <c r="HT83" i="5"/>
  <c r="HS83" i="5"/>
  <c r="HR83" i="5"/>
  <c r="HQ83" i="5"/>
  <c r="HP83" i="5"/>
  <c r="HO83" i="5"/>
  <c r="HN83" i="5"/>
  <c r="HM83" i="5"/>
  <c r="HL83" i="5"/>
  <c r="HK83" i="5"/>
  <c r="HJ83" i="5"/>
  <c r="HI83" i="5"/>
  <c r="HH83" i="5"/>
  <c r="HG83" i="5"/>
  <c r="HF83" i="5"/>
  <c r="HE83" i="5"/>
  <c r="HD83" i="5"/>
  <c r="HC83" i="5"/>
  <c r="HB83" i="5"/>
  <c r="HA83" i="5"/>
  <c r="GZ83" i="5"/>
  <c r="GY83" i="5"/>
  <c r="GX83" i="5"/>
  <c r="GW83" i="5"/>
  <c r="GV83" i="5"/>
  <c r="GU83" i="5"/>
  <c r="GT83" i="5"/>
  <c r="GS83" i="5"/>
  <c r="GR83" i="5"/>
  <c r="GQ83" i="5"/>
  <c r="GP83" i="5"/>
  <c r="GO83" i="5"/>
  <c r="GN83" i="5"/>
  <c r="GM83" i="5"/>
  <c r="GL83" i="5"/>
  <c r="GK83" i="5"/>
  <c r="GJ83" i="5"/>
  <c r="GI83" i="5"/>
  <c r="GH83" i="5"/>
  <c r="GG83" i="5"/>
  <c r="GF83" i="5"/>
  <c r="GE83" i="5"/>
  <c r="GD83" i="5"/>
  <c r="GC83" i="5"/>
  <c r="GB83" i="5"/>
  <c r="GA83" i="5"/>
  <c r="FZ83" i="5"/>
  <c r="FY83" i="5"/>
  <c r="FX83" i="5"/>
  <c r="FW83" i="5"/>
  <c r="FV83" i="5"/>
  <c r="FU83" i="5"/>
  <c r="FT83" i="5"/>
  <c r="FS83" i="5"/>
  <c r="FR83" i="5"/>
  <c r="FQ83" i="5"/>
  <c r="FP83" i="5"/>
  <c r="FO83" i="5"/>
  <c r="FN83" i="5"/>
  <c r="FM83" i="5"/>
  <c r="FL83" i="5"/>
  <c r="FK83" i="5"/>
  <c r="FJ83" i="5"/>
  <c r="FI83" i="5"/>
  <c r="FH83" i="5"/>
  <c r="FG83" i="5"/>
  <c r="FF83" i="5"/>
  <c r="FE83" i="5"/>
  <c r="FD83" i="5"/>
  <c r="FC83" i="5"/>
  <c r="FB83" i="5"/>
  <c r="FA83" i="5"/>
  <c r="EZ83" i="5"/>
  <c r="EY83" i="5"/>
  <c r="EX83" i="5"/>
  <c r="EW83" i="5"/>
  <c r="EV83" i="5"/>
  <c r="EU83" i="5"/>
  <c r="ET83" i="5"/>
  <c r="ES83" i="5"/>
  <c r="ER83" i="5"/>
  <c r="EQ83" i="5"/>
  <c r="EP83" i="5"/>
  <c r="EO83" i="5"/>
  <c r="EN83" i="5"/>
  <c r="EM83" i="5"/>
  <c r="EL83" i="5"/>
  <c r="EK83" i="5"/>
  <c r="EJ83" i="5"/>
  <c r="EI83" i="5"/>
  <c r="EH83" i="5"/>
  <c r="EG83" i="5"/>
  <c r="EF83" i="5"/>
  <c r="EE83" i="5"/>
  <c r="ED83" i="5"/>
  <c r="EC83" i="5"/>
  <c r="EB83" i="5"/>
  <c r="EA83" i="5"/>
  <c r="DZ83" i="5"/>
  <c r="DY83" i="5"/>
  <c r="DX83" i="5"/>
  <c r="DW83" i="5"/>
  <c r="DV83" i="5"/>
  <c r="DU83" i="5"/>
  <c r="DT83" i="5"/>
  <c r="DS83" i="5"/>
  <c r="DR83" i="5"/>
  <c r="DQ83" i="5"/>
  <c r="DP83" i="5"/>
  <c r="DO83" i="5"/>
  <c r="DN83" i="5"/>
  <c r="DM83" i="5"/>
  <c r="DL83" i="5"/>
  <c r="DK83" i="5"/>
  <c r="DJ83" i="5"/>
  <c r="DI83" i="5"/>
  <c r="DH83" i="5"/>
  <c r="DG83" i="5"/>
  <c r="DF83" i="5"/>
  <c r="DE83" i="5"/>
  <c r="DD83" i="5"/>
  <c r="DC83" i="5"/>
  <c r="DB83" i="5"/>
  <c r="DA83" i="5"/>
  <c r="CZ83" i="5"/>
  <c r="CY83" i="5"/>
  <c r="CX83" i="5"/>
  <c r="CW83" i="5"/>
  <c r="CV83" i="5"/>
  <c r="CU83" i="5"/>
  <c r="CT83" i="5"/>
  <c r="CS83" i="5"/>
  <c r="CR83" i="5"/>
  <c r="CQ83" i="5"/>
  <c r="CP83" i="5"/>
  <c r="CO83" i="5"/>
  <c r="CN83" i="5"/>
  <c r="CM83" i="5"/>
  <c r="CL83" i="5"/>
  <c r="CK83" i="5"/>
  <c r="CJ83" i="5"/>
  <c r="CI83" i="5"/>
  <c r="CH83" i="5"/>
  <c r="CG83" i="5"/>
  <c r="CF83" i="5"/>
  <c r="CE83" i="5"/>
  <c r="CD83" i="5"/>
  <c r="CC83" i="5"/>
  <c r="CB83" i="5"/>
  <c r="CA83" i="5"/>
  <c r="BZ83" i="5"/>
  <c r="BY83" i="5"/>
  <c r="BX83" i="5"/>
  <c r="BW83" i="5"/>
  <c r="BV83" i="5"/>
  <c r="BU83" i="5"/>
  <c r="BT83" i="5"/>
  <c r="BS83" i="5"/>
  <c r="BR83" i="5"/>
  <c r="BQ83" i="5"/>
  <c r="BP83" i="5"/>
  <c r="BO83" i="5"/>
  <c r="BN83" i="5"/>
  <c r="BM83" i="5"/>
  <c r="BL83" i="5"/>
  <c r="BK83" i="5"/>
  <c r="BJ83" i="5"/>
  <c r="BI83" i="5"/>
  <c r="BH83" i="5"/>
  <c r="BG83" i="5"/>
  <c r="BF83" i="5"/>
  <c r="BE83" i="5"/>
  <c r="BD83" i="5"/>
  <c r="BC83" i="5"/>
  <c r="BB83" i="5"/>
  <c r="BA83" i="5"/>
  <c r="AZ83" i="5"/>
  <c r="AY83" i="5"/>
  <c r="AX83" i="5"/>
  <c r="AW83" i="5"/>
  <c r="AV83" i="5"/>
  <c r="AU83" i="5"/>
  <c r="AT83" i="5"/>
  <c r="AS83" i="5"/>
  <c r="AR83" i="5"/>
  <c r="AQ83" i="5"/>
  <c r="AP83" i="5"/>
  <c r="AO83" i="5"/>
  <c r="AN83" i="5"/>
  <c r="AM83" i="5"/>
  <c r="AL83" i="5"/>
  <c r="AK83" i="5"/>
  <c r="AJ83" i="5"/>
  <c r="AI83" i="5"/>
  <c r="AH83" i="5"/>
  <c r="AG83" i="5"/>
  <c r="AF83" i="5"/>
  <c r="AE83" i="5"/>
  <c r="AD83" i="5"/>
  <c r="AC83" i="5"/>
  <c r="AB83" i="5"/>
  <c r="AA83" i="5"/>
  <c r="Z83" i="5"/>
  <c r="Y83" i="5"/>
  <c r="X83" i="5"/>
  <c r="W83" i="5"/>
  <c r="V83" i="5"/>
  <c r="U83" i="5"/>
  <c r="T83" i="5"/>
  <c r="S83" i="5"/>
  <c r="R83" i="5"/>
  <c r="Q83" i="5"/>
  <c r="P83" i="5"/>
  <c r="O83" i="5"/>
  <c r="N83" i="5"/>
  <c r="IR82" i="5"/>
  <c r="IQ82" i="5"/>
  <c r="IP82" i="5"/>
  <c r="IO82" i="5"/>
  <c r="IN82" i="5"/>
  <c r="IM82" i="5"/>
  <c r="IL82" i="5"/>
  <c r="IK82" i="5"/>
  <c r="IJ82" i="5"/>
  <c r="II82" i="5"/>
  <c r="IH82" i="5"/>
  <c r="IG82" i="5"/>
  <c r="IF82" i="5"/>
  <c r="IE82" i="5"/>
  <c r="ID82" i="5"/>
  <c r="IC82" i="5"/>
  <c r="IB82" i="5"/>
  <c r="IA82" i="5"/>
  <c r="HZ82" i="5"/>
  <c r="HY82" i="5"/>
  <c r="HX82" i="5"/>
  <c r="HW82" i="5"/>
  <c r="HV82" i="5"/>
  <c r="HU82" i="5"/>
  <c r="HT82" i="5"/>
  <c r="HS82" i="5"/>
  <c r="HR82" i="5"/>
  <c r="HQ82" i="5"/>
  <c r="HP82" i="5"/>
  <c r="HO82" i="5"/>
  <c r="HN82" i="5"/>
  <c r="HM82" i="5"/>
  <c r="HL82" i="5"/>
  <c r="HK82" i="5"/>
  <c r="HJ82" i="5"/>
  <c r="HI82" i="5"/>
  <c r="HH82" i="5"/>
  <c r="HG82" i="5"/>
  <c r="HF82" i="5"/>
  <c r="HE82" i="5"/>
  <c r="HD82" i="5"/>
  <c r="HC82" i="5"/>
  <c r="HB82" i="5"/>
  <c r="HA82" i="5"/>
  <c r="GZ82" i="5"/>
  <c r="GY82" i="5"/>
  <c r="GX82" i="5"/>
  <c r="GW82" i="5"/>
  <c r="GV82" i="5"/>
  <c r="GU82" i="5"/>
  <c r="GT82" i="5"/>
  <c r="GS82" i="5"/>
  <c r="GR82" i="5"/>
  <c r="GQ82" i="5"/>
  <c r="GP82" i="5"/>
  <c r="GO82" i="5"/>
  <c r="GN82" i="5"/>
  <c r="GM82" i="5"/>
  <c r="GL82" i="5"/>
  <c r="GK82" i="5"/>
  <c r="GJ82" i="5"/>
  <c r="GI82" i="5"/>
  <c r="GH82" i="5"/>
  <c r="GG82" i="5"/>
  <c r="GF82" i="5"/>
  <c r="GE82" i="5"/>
  <c r="GD82" i="5"/>
  <c r="GC82" i="5"/>
  <c r="GB82" i="5"/>
  <c r="GA82" i="5"/>
  <c r="FZ82" i="5"/>
  <c r="FY82" i="5"/>
  <c r="FX82" i="5"/>
  <c r="FW82" i="5"/>
  <c r="FV82" i="5"/>
  <c r="FU82" i="5"/>
  <c r="FT82" i="5"/>
  <c r="FS82" i="5"/>
  <c r="FR82" i="5"/>
  <c r="FQ82" i="5"/>
  <c r="FP82" i="5"/>
  <c r="FO82" i="5"/>
  <c r="FN82" i="5"/>
  <c r="FM82" i="5"/>
  <c r="FL82" i="5"/>
  <c r="FK82" i="5"/>
  <c r="FJ82" i="5"/>
  <c r="FI82" i="5"/>
  <c r="FH82" i="5"/>
  <c r="FG82" i="5"/>
  <c r="FF82" i="5"/>
  <c r="FE82" i="5"/>
  <c r="FD82" i="5"/>
  <c r="FC82" i="5"/>
  <c r="FB82" i="5"/>
  <c r="FA82" i="5"/>
  <c r="EZ82" i="5"/>
  <c r="EY82" i="5"/>
  <c r="EX82" i="5"/>
  <c r="EW82" i="5"/>
  <c r="EV82" i="5"/>
  <c r="EU82" i="5"/>
  <c r="ET82" i="5"/>
  <c r="ES82" i="5"/>
  <c r="ER82" i="5"/>
  <c r="EQ82" i="5"/>
  <c r="EP82" i="5"/>
  <c r="EO82" i="5"/>
  <c r="EN82" i="5"/>
  <c r="EM82" i="5"/>
  <c r="EL82" i="5"/>
  <c r="EK82" i="5"/>
  <c r="EJ82" i="5"/>
  <c r="EI82" i="5"/>
  <c r="EH82" i="5"/>
  <c r="EG82" i="5"/>
  <c r="EF82" i="5"/>
  <c r="EE82" i="5"/>
  <c r="ED82" i="5"/>
  <c r="EC82" i="5"/>
  <c r="EB82" i="5"/>
  <c r="EA82" i="5"/>
  <c r="DZ82" i="5"/>
  <c r="DY82" i="5"/>
  <c r="DX82" i="5"/>
  <c r="DW82" i="5"/>
  <c r="DV82" i="5"/>
  <c r="DU82" i="5"/>
  <c r="DT82" i="5"/>
  <c r="DS82" i="5"/>
  <c r="DR82" i="5"/>
  <c r="DQ82" i="5"/>
  <c r="DP82" i="5"/>
  <c r="DO82" i="5"/>
  <c r="DN82" i="5"/>
  <c r="DM82" i="5"/>
  <c r="DL82" i="5"/>
  <c r="DK82" i="5"/>
  <c r="DJ82" i="5"/>
  <c r="DI82" i="5"/>
  <c r="DH82" i="5"/>
  <c r="DG82" i="5"/>
  <c r="DF82" i="5"/>
  <c r="DE82" i="5"/>
  <c r="DD82" i="5"/>
  <c r="DC82" i="5"/>
  <c r="DB82" i="5"/>
  <c r="DA82" i="5"/>
  <c r="CZ82" i="5"/>
  <c r="CY82" i="5"/>
  <c r="CX82" i="5"/>
  <c r="CW82" i="5"/>
  <c r="CV82" i="5"/>
  <c r="CU82" i="5"/>
  <c r="CT82" i="5"/>
  <c r="CS82" i="5"/>
  <c r="CR82" i="5"/>
  <c r="CQ82" i="5"/>
  <c r="CP82" i="5"/>
  <c r="CO82" i="5"/>
  <c r="CN82" i="5"/>
  <c r="CM82" i="5"/>
  <c r="CL82" i="5"/>
  <c r="CK82" i="5"/>
  <c r="CJ82" i="5"/>
  <c r="CI82" i="5"/>
  <c r="CH82" i="5"/>
  <c r="CG82" i="5"/>
  <c r="CF82" i="5"/>
  <c r="CE82" i="5"/>
  <c r="CD82" i="5"/>
  <c r="CC82" i="5"/>
  <c r="CB82" i="5"/>
  <c r="CA82" i="5"/>
  <c r="BZ82" i="5"/>
  <c r="BY82" i="5"/>
  <c r="BX82" i="5"/>
  <c r="BW82" i="5"/>
  <c r="BV82" i="5"/>
  <c r="BU82" i="5"/>
  <c r="BT82" i="5"/>
  <c r="BS82" i="5"/>
  <c r="BR82" i="5"/>
  <c r="BQ82" i="5"/>
  <c r="BP82" i="5"/>
  <c r="BO82" i="5"/>
  <c r="BN82" i="5"/>
  <c r="BM82" i="5"/>
  <c r="BL82" i="5"/>
  <c r="BK82" i="5"/>
  <c r="BJ82" i="5"/>
  <c r="BI82" i="5"/>
  <c r="BH82" i="5"/>
  <c r="BG82" i="5"/>
  <c r="BF82" i="5"/>
  <c r="BE82" i="5"/>
  <c r="BD82" i="5"/>
  <c r="BC82" i="5"/>
  <c r="BB82" i="5"/>
  <c r="BA82" i="5"/>
  <c r="AZ82" i="5"/>
  <c r="AY82" i="5"/>
  <c r="AX82" i="5"/>
  <c r="AW82" i="5"/>
  <c r="AV82" i="5"/>
  <c r="AU82" i="5"/>
  <c r="AT82" i="5"/>
  <c r="AS82" i="5"/>
  <c r="AR82" i="5"/>
  <c r="AQ82" i="5"/>
  <c r="AP82" i="5"/>
  <c r="AO82" i="5"/>
  <c r="AN82" i="5"/>
  <c r="AM82" i="5"/>
  <c r="AL82" i="5"/>
  <c r="AK82" i="5"/>
  <c r="AJ82" i="5"/>
  <c r="AI82" i="5"/>
  <c r="AH82" i="5"/>
  <c r="AG82" i="5"/>
  <c r="AF82" i="5"/>
  <c r="AE82" i="5"/>
  <c r="AD82" i="5"/>
  <c r="AC82" i="5"/>
  <c r="AB82" i="5"/>
  <c r="AA82" i="5"/>
  <c r="Z82" i="5"/>
  <c r="Y82" i="5"/>
  <c r="X82" i="5"/>
  <c r="W82" i="5"/>
  <c r="V82" i="5"/>
  <c r="U82" i="5"/>
  <c r="T82" i="5"/>
  <c r="S82" i="5"/>
  <c r="R82" i="5"/>
  <c r="Q82" i="5"/>
  <c r="P82" i="5"/>
  <c r="O82" i="5"/>
  <c r="N82" i="5"/>
  <c r="M82" i="5"/>
  <c r="L82" i="5"/>
  <c r="K82" i="5"/>
  <c r="J82" i="5"/>
  <c r="I82" i="5"/>
  <c r="H82" i="5"/>
  <c r="G82" i="5"/>
  <c r="F82" i="5"/>
  <c r="E82" i="5"/>
  <c r="D82" i="5"/>
  <c r="C82" i="5"/>
  <c r="B82" i="5"/>
  <c r="IR80" i="5"/>
  <c r="IQ80" i="5"/>
  <c r="IP80" i="5"/>
  <c r="IO80" i="5"/>
  <c r="IN80" i="5"/>
  <c r="IM80" i="5"/>
  <c r="IL80" i="5"/>
  <c r="IK80" i="5"/>
  <c r="IJ80" i="5"/>
  <c r="II80" i="5"/>
  <c r="IH80" i="5"/>
  <c r="IG80" i="5"/>
  <c r="IF80" i="5"/>
  <c r="IE80" i="5"/>
  <c r="ID80" i="5"/>
  <c r="IC80" i="5"/>
  <c r="IB80" i="5"/>
  <c r="IA80" i="5"/>
  <c r="HZ80" i="5"/>
  <c r="HY80" i="5"/>
  <c r="HX80" i="5"/>
  <c r="HW80" i="5"/>
  <c r="HV80" i="5"/>
  <c r="HU80" i="5"/>
  <c r="HT80" i="5"/>
  <c r="HS80" i="5"/>
  <c r="HR80" i="5"/>
  <c r="HQ80" i="5"/>
  <c r="HP80" i="5"/>
  <c r="HO80" i="5"/>
  <c r="HN80" i="5"/>
  <c r="HM80" i="5"/>
  <c r="HL80" i="5"/>
  <c r="HK80" i="5"/>
  <c r="HJ80" i="5"/>
  <c r="HI80" i="5"/>
  <c r="HH80" i="5"/>
  <c r="HG80" i="5"/>
  <c r="HF80" i="5"/>
  <c r="HE80" i="5"/>
  <c r="HD80" i="5"/>
  <c r="HC80" i="5"/>
  <c r="HB80" i="5"/>
  <c r="HA80" i="5"/>
  <c r="GZ80" i="5"/>
  <c r="GY80" i="5"/>
  <c r="GX80" i="5"/>
  <c r="GW80" i="5"/>
  <c r="GV80" i="5"/>
  <c r="GU80" i="5"/>
  <c r="GT80" i="5"/>
  <c r="GS80" i="5"/>
  <c r="GR80" i="5"/>
  <c r="GQ80" i="5"/>
  <c r="GP80" i="5"/>
  <c r="GO80" i="5"/>
  <c r="GN80" i="5"/>
  <c r="GM80" i="5"/>
  <c r="GL80" i="5"/>
  <c r="GK80" i="5"/>
  <c r="GJ80" i="5"/>
  <c r="GI80" i="5"/>
  <c r="GH80" i="5"/>
  <c r="GG80" i="5"/>
  <c r="GF80" i="5"/>
  <c r="GE80" i="5"/>
  <c r="GD80" i="5"/>
  <c r="GC80" i="5"/>
  <c r="GB80" i="5"/>
  <c r="GA80" i="5"/>
  <c r="FZ80" i="5"/>
  <c r="FY80" i="5"/>
  <c r="FX80" i="5"/>
  <c r="FW80" i="5"/>
  <c r="FV80" i="5"/>
  <c r="FU80" i="5"/>
  <c r="FT80" i="5"/>
  <c r="FS80" i="5"/>
  <c r="FR80" i="5"/>
  <c r="FQ80" i="5"/>
  <c r="FP80" i="5"/>
  <c r="FO80" i="5"/>
  <c r="FN80" i="5"/>
  <c r="FM80" i="5"/>
  <c r="FL80" i="5"/>
  <c r="FK80" i="5"/>
  <c r="FJ80" i="5"/>
  <c r="FI80" i="5"/>
  <c r="FH80" i="5"/>
  <c r="FG80" i="5"/>
  <c r="FF80" i="5"/>
  <c r="FE80" i="5"/>
  <c r="FD80" i="5"/>
  <c r="FC80" i="5"/>
  <c r="FB80" i="5"/>
  <c r="FA80" i="5"/>
  <c r="EZ80" i="5"/>
  <c r="EY80" i="5"/>
  <c r="EX80" i="5"/>
  <c r="EW80" i="5"/>
  <c r="EV80" i="5"/>
  <c r="EU80" i="5"/>
  <c r="ET80" i="5"/>
  <c r="ES80" i="5"/>
  <c r="ER80" i="5"/>
  <c r="EQ80" i="5"/>
  <c r="EP80" i="5"/>
  <c r="EO80" i="5"/>
  <c r="EN80" i="5"/>
  <c r="EM80" i="5"/>
  <c r="EL80" i="5"/>
  <c r="EK80" i="5"/>
  <c r="EJ80" i="5"/>
  <c r="EI80" i="5"/>
  <c r="EH80" i="5"/>
  <c r="EG80" i="5"/>
  <c r="EF80" i="5"/>
  <c r="EE80" i="5"/>
  <c r="ED80" i="5"/>
  <c r="EC80" i="5"/>
  <c r="EB80" i="5"/>
  <c r="EA80" i="5"/>
  <c r="DZ80" i="5"/>
  <c r="DY80" i="5"/>
  <c r="DX80" i="5"/>
  <c r="DW80" i="5"/>
  <c r="DV80" i="5"/>
  <c r="DU80" i="5"/>
  <c r="DT80" i="5"/>
  <c r="DS80" i="5"/>
  <c r="DR80" i="5"/>
  <c r="DQ80" i="5"/>
  <c r="DP80" i="5"/>
  <c r="DO80" i="5"/>
  <c r="DN80" i="5"/>
  <c r="DM80" i="5"/>
  <c r="DL80" i="5"/>
  <c r="DK80" i="5"/>
  <c r="DJ80" i="5"/>
  <c r="DI80" i="5"/>
  <c r="DH80" i="5"/>
  <c r="DG80" i="5"/>
  <c r="DF80" i="5"/>
  <c r="DE80" i="5"/>
  <c r="DD80" i="5"/>
  <c r="DC80" i="5"/>
  <c r="DB80" i="5"/>
  <c r="DA80" i="5"/>
  <c r="CZ80" i="5"/>
  <c r="CY80" i="5"/>
  <c r="CX80" i="5"/>
  <c r="CW80" i="5"/>
  <c r="CV80" i="5"/>
  <c r="CU80" i="5"/>
  <c r="CT80" i="5"/>
  <c r="CS80" i="5"/>
  <c r="CR80" i="5"/>
  <c r="CQ80" i="5"/>
  <c r="CP80" i="5"/>
  <c r="CO80" i="5"/>
  <c r="CN80" i="5"/>
  <c r="CM80" i="5"/>
  <c r="CL80" i="5"/>
  <c r="CK80" i="5"/>
  <c r="CJ80" i="5"/>
  <c r="CI80" i="5"/>
  <c r="CH80" i="5"/>
  <c r="CG80" i="5"/>
  <c r="CF80" i="5"/>
  <c r="CE80" i="5"/>
  <c r="CD80" i="5"/>
  <c r="CC80" i="5"/>
  <c r="CB80" i="5"/>
  <c r="CA80" i="5"/>
  <c r="BZ80" i="5"/>
  <c r="BY80" i="5"/>
  <c r="BX80" i="5"/>
  <c r="BW80" i="5"/>
  <c r="BV80" i="5"/>
  <c r="BU80" i="5"/>
  <c r="BT80" i="5"/>
  <c r="BS80" i="5"/>
  <c r="BR80" i="5"/>
  <c r="BQ80" i="5"/>
  <c r="BP80" i="5"/>
  <c r="BO80" i="5"/>
  <c r="BN80" i="5"/>
  <c r="BM80" i="5"/>
  <c r="BL80" i="5"/>
  <c r="BK80" i="5"/>
  <c r="BJ80" i="5"/>
  <c r="BI80" i="5"/>
  <c r="BH80" i="5"/>
  <c r="BG80" i="5"/>
  <c r="BF80" i="5"/>
  <c r="BE80" i="5"/>
  <c r="BD80" i="5"/>
  <c r="BC80" i="5"/>
  <c r="BB80" i="5"/>
  <c r="BA80" i="5"/>
  <c r="AZ80" i="5"/>
  <c r="AY80" i="5"/>
  <c r="AX80" i="5"/>
  <c r="AW80" i="5"/>
  <c r="AV80" i="5"/>
  <c r="AU80" i="5"/>
  <c r="AT80" i="5"/>
  <c r="AS80" i="5"/>
  <c r="AR80" i="5"/>
  <c r="AQ80" i="5"/>
  <c r="AP80" i="5"/>
  <c r="AO80" i="5"/>
  <c r="AN80" i="5"/>
  <c r="AM80" i="5"/>
  <c r="AL80" i="5"/>
  <c r="AK80" i="5"/>
  <c r="AJ80" i="5"/>
  <c r="AI80" i="5"/>
  <c r="AH80" i="5"/>
  <c r="AG80" i="5"/>
  <c r="AF80" i="5"/>
  <c r="AE80" i="5"/>
  <c r="AD80" i="5"/>
  <c r="AC80" i="5"/>
  <c r="AB80" i="5"/>
  <c r="AA80" i="5"/>
  <c r="Z80" i="5"/>
  <c r="Y80" i="5"/>
  <c r="X80" i="5"/>
  <c r="W80" i="5"/>
  <c r="V80" i="5"/>
  <c r="U80" i="5"/>
  <c r="T80" i="5"/>
  <c r="S80" i="5"/>
  <c r="R80" i="5"/>
  <c r="Q80" i="5"/>
  <c r="P80" i="5"/>
  <c r="O80" i="5"/>
  <c r="N80" i="5"/>
  <c r="M80" i="5"/>
  <c r="L80" i="5"/>
  <c r="K80" i="5"/>
  <c r="J80" i="5"/>
  <c r="I80" i="5"/>
  <c r="H80" i="5"/>
  <c r="G80" i="5"/>
  <c r="F80" i="5"/>
  <c r="E80" i="5"/>
  <c r="D80" i="5"/>
  <c r="C80" i="5"/>
  <c r="IR79" i="5"/>
  <c r="IQ79" i="5"/>
  <c r="IP79" i="5"/>
  <c r="IO79" i="5"/>
  <c r="IN79" i="5"/>
  <c r="IM79" i="5"/>
  <c r="IL79" i="5"/>
  <c r="IK79" i="5"/>
  <c r="IJ79" i="5"/>
  <c r="II79" i="5"/>
  <c r="IH79" i="5"/>
  <c r="IG79" i="5"/>
  <c r="IF79" i="5"/>
  <c r="IE79" i="5"/>
  <c r="ID79" i="5"/>
  <c r="IC79" i="5"/>
  <c r="IB79" i="5"/>
  <c r="IA79" i="5"/>
  <c r="HZ79" i="5"/>
  <c r="HY79" i="5"/>
  <c r="HX79" i="5"/>
  <c r="HW79" i="5"/>
  <c r="HV79" i="5"/>
  <c r="HU79" i="5"/>
  <c r="HT79" i="5"/>
  <c r="HS79" i="5"/>
  <c r="HR79" i="5"/>
  <c r="HQ79" i="5"/>
  <c r="HP79" i="5"/>
  <c r="HO79" i="5"/>
  <c r="HN79" i="5"/>
  <c r="HM79" i="5"/>
  <c r="HL79" i="5"/>
  <c r="HK79" i="5"/>
  <c r="HJ79" i="5"/>
  <c r="HI79" i="5"/>
  <c r="HH79" i="5"/>
  <c r="HG79" i="5"/>
  <c r="HF79" i="5"/>
  <c r="HE79" i="5"/>
  <c r="HD79" i="5"/>
  <c r="HC79" i="5"/>
  <c r="HB79" i="5"/>
  <c r="HA79" i="5"/>
  <c r="GZ79" i="5"/>
  <c r="GY79" i="5"/>
  <c r="GX79" i="5"/>
  <c r="GW79" i="5"/>
  <c r="GV79" i="5"/>
  <c r="GU79" i="5"/>
  <c r="GT79" i="5"/>
  <c r="GS79" i="5"/>
  <c r="GR79" i="5"/>
  <c r="GQ79" i="5"/>
  <c r="GP79" i="5"/>
  <c r="GO79" i="5"/>
  <c r="GN79" i="5"/>
  <c r="GM79" i="5"/>
  <c r="GL79" i="5"/>
  <c r="GK79" i="5"/>
  <c r="GJ79" i="5"/>
  <c r="GI79" i="5"/>
  <c r="GH79" i="5"/>
  <c r="GG79" i="5"/>
  <c r="GF79" i="5"/>
  <c r="GE79" i="5"/>
  <c r="GD79" i="5"/>
  <c r="GC79" i="5"/>
  <c r="GB79" i="5"/>
  <c r="GA79" i="5"/>
  <c r="FZ79" i="5"/>
  <c r="FY79" i="5"/>
  <c r="FX79" i="5"/>
  <c r="FW79" i="5"/>
  <c r="FV79" i="5"/>
  <c r="FU79" i="5"/>
  <c r="FT79" i="5"/>
  <c r="FS79" i="5"/>
  <c r="FR79" i="5"/>
  <c r="FQ79" i="5"/>
  <c r="FP79" i="5"/>
  <c r="FO79" i="5"/>
  <c r="FN79" i="5"/>
  <c r="FM79" i="5"/>
  <c r="FL79" i="5"/>
  <c r="FK79" i="5"/>
  <c r="FJ79" i="5"/>
  <c r="FI79" i="5"/>
  <c r="FH79" i="5"/>
  <c r="FG79" i="5"/>
  <c r="FF79" i="5"/>
  <c r="FE79" i="5"/>
  <c r="FD79" i="5"/>
  <c r="FC79" i="5"/>
  <c r="FB79" i="5"/>
  <c r="FA79" i="5"/>
  <c r="EZ79" i="5"/>
  <c r="EY79" i="5"/>
  <c r="EX79" i="5"/>
  <c r="EW79" i="5"/>
  <c r="EV79" i="5"/>
  <c r="EU79" i="5"/>
  <c r="ET79" i="5"/>
  <c r="ES79" i="5"/>
  <c r="ER79" i="5"/>
  <c r="EQ79" i="5"/>
  <c r="EP79" i="5"/>
  <c r="EO79" i="5"/>
  <c r="EN79" i="5"/>
  <c r="EM79" i="5"/>
  <c r="EL79" i="5"/>
  <c r="EK79" i="5"/>
  <c r="EJ79" i="5"/>
  <c r="EI79" i="5"/>
  <c r="EH79" i="5"/>
  <c r="EG79" i="5"/>
  <c r="EF79" i="5"/>
  <c r="EE79" i="5"/>
  <c r="ED79" i="5"/>
  <c r="EC79" i="5"/>
  <c r="EB79" i="5"/>
  <c r="EA79" i="5"/>
  <c r="DZ79" i="5"/>
  <c r="DY79" i="5"/>
  <c r="DX79" i="5"/>
  <c r="DW79" i="5"/>
  <c r="DV79" i="5"/>
  <c r="DU79" i="5"/>
  <c r="DT79" i="5"/>
  <c r="DS79" i="5"/>
  <c r="DR79" i="5"/>
  <c r="DQ79" i="5"/>
  <c r="DP79" i="5"/>
  <c r="DO79" i="5"/>
  <c r="DN79" i="5"/>
  <c r="DM79" i="5"/>
  <c r="DL79" i="5"/>
  <c r="DK79" i="5"/>
  <c r="DJ79" i="5"/>
  <c r="DI79" i="5"/>
  <c r="DH79" i="5"/>
  <c r="DG79" i="5"/>
  <c r="DF79" i="5"/>
  <c r="DE79" i="5"/>
  <c r="DD79" i="5"/>
  <c r="DC79" i="5"/>
  <c r="DB79" i="5"/>
  <c r="DA79" i="5"/>
  <c r="CZ79" i="5"/>
  <c r="CY79" i="5"/>
  <c r="CX79" i="5"/>
  <c r="CW79" i="5"/>
  <c r="CV79" i="5"/>
  <c r="CU79" i="5"/>
  <c r="CT79" i="5"/>
  <c r="CS79" i="5"/>
  <c r="CR79" i="5"/>
  <c r="CQ79" i="5"/>
  <c r="CP79" i="5"/>
  <c r="CO79" i="5"/>
  <c r="CN79" i="5"/>
  <c r="CM79" i="5"/>
  <c r="CL79" i="5"/>
  <c r="CK79" i="5"/>
  <c r="CJ79" i="5"/>
  <c r="CI79" i="5"/>
  <c r="CH79" i="5"/>
  <c r="CG79" i="5"/>
  <c r="CF79" i="5"/>
  <c r="CE79" i="5"/>
  <c r="CD79" i="5"/>
  <c r="CC79" i="5"/>
  <c r="CB79" i="5"/>
  <c r="CA79" i="5"/>
  <c r="BZ79" i="5"/>
  <c r="BY79" i="5"/>
  <c r="BX79" i="5"/>
  <c r="BW79" i="5"/>
  <c r="BV79" i="5"/>
  <c r="BU79" i="5"/>
  <c r="BT79" i="5"/>
  <c r="BS79" i="5"/>
  <c r="BR79" i="5"/>
  <c r="BQ79" i="5"/>
  <c r="BP79" i="5"/>
  <c r="BO79" i="5"/>
  <c r="BN79" i="5"/>
  <c r="BM79" i="5"/>
  <c r="BL79" i="5"/>
  <c r="BK79" i="5"/>
  <c r="BJ79" i="5"/>
  <c r="IR78" i="5"/>
  <c r="IQ78" i="5"/>
  <c r="IP78" i="5"/>
  <c r="IO78" i="5"/>
  <c r="IN78" i="5"/>
  <c r="IM78" i="5"/>
  <c r="IL78" i="5"/>
  <c r="IK78" i="5"/>
  <c r="IJ78" i="5"/>
  <c r="II78" i="5"/>
  <c r="IH78" i="5"/>
  <c r="IG78" i="5"/>
  <c r="IF78" i="5"/>
  <c r="IE78" i="5"/>
  <c r="ID78" i="5"/>
  <c r="IC78" i="5"/>
  <c r="IB78" i="5"/>
  <c r="IA78" i="5"/>
  <c r="HZ78" i="5"/>
  <c r="HY78" i="5"/>
  <c r="HX78" i="5"/>
  <c r="HW78" i="5"/>
  <c r="HV78" i="5"/>
  <c r="HU78" i="5"/>
  <c r="HT78" i="5"/>
  <c r="HS78" i="5"/>
  <c r="HR78" i="5"/>
  <c r="HQ78" i="5"/>
  <c r="HP78" i="5"/>
  <c r="HO78" i="5"/>
  <c r="HN78" i="5"/>
  <c r="HM78" i="5"/>
  <c r="HL78" i="5"/>
  <c r="HK78" i="5"/>
  <c r="HJ78" i="5"/>
  <c r="HI78" i="5"/>
  <c r="HH78" i="5"/>
  <c r="HG78" i="5"/>
  <c r="HF78" i="5"/>
  <c r="HE78" i="5"/>
  <c r="HD78" i="5"/>
  <c r="HC78" i="5"/>
  <c r="HB78" i="5"/>
  <c r="HA78" i="5"/>
  <c r="GZ78" i="5"/>
  <c r="GY78" i="5"/>
  <c r="GX78" i="5"/>
  <c r="GW78" i="5"/>
  <c r="GV78" i="5"/>
  <c r="GU78" i="5"/>
  <c r="GT78" i="5"/>
  <c r="GS78" i="5"/>
  <c r="GR78" i="5"/>
  <c r="GQ78" i="5"/>
  <c r="GP78" i="5"/>
  <c r="GO78" i="5"/>
  <c r="GN78" i="5"/>
  <c r="GM78" i="5"/>
  <c r="GL78" i="5"/>
  <c r="GK78" i="5"/>
  <c r="GJ78" i="5"/>
  <c r="GI78" i="5"/>
  <c r="GH78" i="5"/>
  <c r="GG78" i="5"/>
  <c r="GF78" i="5"/>
  <c r="GE78" i="5"/>
  <c r="GD78" i="5"/>
  <c r="GC78" i="5"/>
  <c r="GB78" i="5"/>
  <c r="GA78" i="5"/>
  <c r="FZ78" i="5"/>
  <c r="FY78" i="5"/>
  <c r="FX78" i="5"/>
  <c r="FW78" i="5"/>
  <c r="FV78" i="5"/>
  <c r="FU78" i="5"/>
  <c r="FT78" i="5"/>
  <c r="FS78" i="5"/>
  <c r="FR78" i="5"/>
  <c r="FQ78" i="5"/>
  <c r="FP78" i="5"/>
  <c r="FO78" i="5"/>
  <c r="FN78" i="5"/>
  <c r="FM78" i="5"/>
  <c r="FL78" i="5"/>
  <c r="FK78" i="5"/>
  <c r="FJ78" i="5"/>
  <c r="FI78" i="5"/>
  <c r="FH78" i="5"/>
  <c r="FG78" i="5"/>
  <c r="FF78" i="5"/>
  <c r="FE78" i="5"/>
  <c r="FD78" i="5"/>
  <c r="FC78" i="5"/>
  <c r="FB78" i="5"/>
  <c r="FA78" i="5"/>
  <c r="EZ78" i="5"/>
  <c r="EY78" i="5"/>
  <c r="EX78" i="5"/>
  <c r="EW78" i="5"/>
  <c r="EV78" i="5"/>
  <c r="EU78" i="5"/>
  <c r="ET78" i="5"/>
  <c r="ES78" i="5"/>
  <c r="ER78" i="5"/>
  <c r="EQ78" i="5"/>
  <c r="EP78" i="5"/>
  <c r="EO78" i="5"/>
  <c r="EN78" i="5"/>
  <c r="EM78" i="5"/>
  <c r="EL78" i="5"/>
  <c r="EK78" i="5"/>
  <c r="EJ78" i="5"/>
  <c r="EI78" i="5"/>
  <c r="EH78" i="5"/>
  <c r="EG78" i="5"/>
  <c r="EF78" i="5"/>
  <c r="EE78" i="5"/>
  <c r="ED78" i="5"/>
  <c r="EC78" i="5"/>
  <c r="EB78" i="5"/>
  <c r="EA78" i="5"/>
  <c r="DZ78" i="5"/>
  <c r="DY78" i="5"/>
  <c r="DX78" i="5"/>
  <c r="DW78" i="5"/>
  <c r="DV78" i="5"/>
  <c r="DU78" i="5"/>
  <c r="DT78" i="5"/>
  <c r="DS78" i="5"/>
  <c r="DR78" i="5"/>
  <c r="DQ78" i="5"/>
  <c r="DP78" i="5"/>
  <c r="DO78" i="5"/>
  <c r="DN78" i="5"/>
  <c r="DM78" i="5"/>
  <c r="DL78" i="5"/>
  <c r="DK78" i="5"/>
  <c r="DJ78" i="5"/>
  <c r="DI78" i="5"/>
  <c r="DH78" i="5"/>
  <c r="DG78" i="5"/>
  <c r="DF78" i="5"/>
  <c r="DE78" i="5"/>
  <c r="DD78" i="5"/>
  <c r="DC78" i="5"/>
  <c r="DB78" i="5"/>
  <c r="DA78" i="5"/>
  <c r="CZ78" i="5"/>
  <c r="CY78" i="5"/>
  <c r="CX78" i="5"/>
  <c r="CW78" i="5"/>
  <c r="CV78" i="5"/>
  <c r="CU78" i="5"/>
  <c r="CT78" i="5"/>
  <c r="CS78" i="5"/>
  <c r="CR78" i="5"/>
  <c r="CQ78" i="5"/>
  <c r="CP78" i="5"/>
  <c r="CO78" i="5"/>
  <c r="CN78" i="5"/>
  <c r="CM78" i="5"/>
  <c r="CL78" i="5"/>
  <c r="CK78" i="5"/>
  <c r="CJ78" i="5"/>
  <c r="CI78" i="5"/>
  <c r="CH78" i="5"/>
  <c r="CG78" i="5"/>
  <c r="CF78" i="5"/>
  <c r="CE78" i="5"/>
  <c r="CD78" i="5"/>
  <c r="CC78" i="5"/>
  <c r="CB78" i="5"/>
  <c r="CA78" i="5"/>
  <c r="BZ78" i="5"/>
  <c r="BY78" i="5"/>
  <c r="BX78" i="5"/>
  <c r="BW78" i="5"/>
  <c r="BV78" i="5"/>
  <c r="BU78" i="5"/>
  <c r="BT78" i="5"/>
  <c r="BS78" i="5"/>
  <c r="BR78" i="5"/>
  <c r="BQ78" i="5"/>
  <c r="BP78" i="5"/>
  <c r="BO78" i="5"/>
  <c r="BN78" i="5"/>
  <c r="BM78" i="5"/>
  <c r="BL78" i="5"/>
  <c r="BK78" i="5"/>
  <c r="BJ78" i="5"/>
  <c r="IR77" i="5"/>
  <c r="IQ77" i="5"/>
  <c r="IP77" i="5"/>
  <c r="IO77" i="5"/>
  <c r="IN77" i="5"/>
  <c r="IM77" i="5"/>
  <c r="IL77" i="5"/>
  <c r="IK77" i="5"/>
  <c r="IJ77" i="5"/>
  <c r="II77" i="5"/>
  <c r="IH77" i="5"/>
  <c r="IG77" i="5"/>
  <c r="IF77" i="5"/>
  <c r="IE77" i="5"/>
  <c r="ID77" i="5"/>
  <c r="IC77" i="5"/>
  <c r="IB77" i="5"/>
  <c r="IA77" i="5"/>
  <c r="HZ77" i="5"/>
  <c r="HY77" i="5"/>
  <c r="HX77" i="5"/>
  <c r="HW77" i="5"/>
  <c r="HV77" i="5"/>
  <c r="HU77" i="5"/>
  <c r="HT77" i="5"/>
  <c r="HS77" i="5"/>
  <c r="HR77" i="5"/>
  <c r="HQ77" i="5"/>
  <c r="HP77" i="5"/>
  <c r="HO77" i="5"/>
  <c r="HN77" i="5"/>
  <c r="HM77" i="5"/>
  <c r="HL77" i="5"/>
  <c r="HK77" i="5"/>
  <c r="HJ77" i="5"/>
  <c r="HI77" i="5"/>
  <c r="HH77" i="5"/>
  <c r="HG77" i="5"/>
  <c r="HF77" i="5"/>
  <c r="HE77" i="5"/>
  <c r="HD77" i="5"/>
  <c r="HC77" i="5"/>
  <c r="HB77" i="5"/>
  <c r="HA77" i="5"/>
  <c r="GZ77" i="5"/>
  <c r="GY77" i="5"/>
  <c r="GX77" i="5"/>
  <c r="GW77" i="5"/>
  <c r="GV77" i="5"/>
  <c r="GU77" i="5"/>
  <c r="GT77" i="5"/>
  <c r="GS77" i="5"/>
  <c r="GR77" i="5"/>
  <c r="GQ77" i="5"/>
  <c r="GP77" i="5"/>
  <c r="GO77" i="5"/>
  <c r="GN77" i="5"/>
  <c r="GM77" i="5"/>
  <c r="GL77" i="5"/>
  <c r="GK77" i="5"/>
  <c r="GJ77" i="5"/>
  <c r="GI77" i="5"/>
  <c r="GH77" i="5"/>
  <c r="GG77" i="5"/>
  <c r="GF77" i="5"/>
  <c r="GE77" i="5"/>
  <c r="GD77" i="5"/>
  <c r="GC77" i="5"/>
  <c r="GB77" i="5"/>
  <c r="GA77" i="5"/>
  <c r="FZ77" i="5"/>
  <c r="FY77" i="5"/>
  <c r="FX77" i="5"/>
  <c r="FW77" i="5"/>
  <c r="FV77" i="5"/>
  <c r="FU77" i="5"/>
  <c r="FT77" i="5"/>
  <c r="FS77" i="5"/>
  <c r="FR77" i="5"/>
  <c r="FQ77" i="5"/>
  <c r="FP77" i="5"/>
  <c r="FO77" i="5"/>
  <c r="FN77" i="5"/>
  <c r="FM77" i="5"/>
  <c r="FL77" i="5"/>
  <c r="FK77" i="5"/>
  <c r="FJ77" i="5"/>
  <c r="FI77" i="5"/>
  <c r="FH77" i="5"/>
  <c r="FG77" i="5"/>
  <c r="FF77" i="5"/>
  <c r="FE77" i="5"/>
  <c r="FD77" i="5"/>
  <c r="FC77" i="5"/>
  <c r="FB77" i="5"/>
  <c r="FA77" i="5"/>
  <c r="EZ77" i="5"/>
  <c r="EY77" i="5"/>
  <c r="EX77" i="5"/>
  <c r="EW77" i="5"/>
  <c r="EV77" i="5"/>
  <c r="EU77" i="5"/>
  <c r="ET77" i="5"/>
  <c r="ES77" i="5"/>
  <c r="ER77" i="5"/>
  <c r="EQ77" i="5"/>
  <c r="EP77" i="5"/>
  <c r="EO77" i="5"/>
  <c r="EN77" i="5"/>
  <c r="EM77" i="5"/>
  <c r="EL77" i="5"/>
  <c r="EK77" i="5"/>
  <c r="EJ77" i="5"/>
  <c r="EI77" i="5"/>
  <c r="EH77" i="5"/>
  <c r="EG77" i="5"/>
  <c r="EF77" i="5"/>
  <c r="EE77" i="5"/>
  <c r="ED77" i="5"/>
  <c r="EC77" i="5"/>
  <c r="EB77" i="5"/>
  <c r="EA77" i="5"/>
  <c r="DZ77" i="5"/>
  <c r="DY77" i="5"/>
  <c r="DX77" i="5"/>
  <c r="DW77" i="5"/>
  <c r="DV77" i="5"/>
  <c r="DU77" i="5"/>
  <c r="DT77" i="5"/>
  <c r="DS77" i="5"/>
  <c r="DR77" i="5"/>
  <c r="DQ77" i="5"/>
  <c r="DP77" i="5"/>
  <c r="DO77" i="5"/>
  <c r="DN77" i="5"/>
  <c r="DM77" i="5"/>
  <c r="DL77" i="5"/>
  <c r="DK77" i="5"/>
  <c r="DJ77" i="5"/>
  <c r="DI77" i="5"/>
  <c r="DH77" i="5"/>
  <c r="DG77" i="5"/>
  <c r="DF77" i="5"/>
  <c r="DE77" i="5"/>
  <c r="DD77" i="5"/>
  <c r="DC77" i="5"/>
  <c r="DB77" i="5"/>
  <c r="DA77" i="5"/>
  <c r="CZ77" i="5"/>
  <c r="CY77" i="5"/>
  <c r="CX77" i="5"/>
  <c r="CW77" i="5"/>
  <c r="CV77" i="5"/>
  <c r="CU77" i="5"/>
  <c r="CT77" i="5"/>
  <c r="CS77" i="5"/>
  <c r="CR77" i="5"/>
  <c r="CQ77" i="5"/>
  <c r="CP77" i="5"/>
  <c r="CO77" i="5"/>
  <c r="CN77" i="5"/>
  <c r="CM77" i="5"/>
  <c r="CL77" i="5"/>
  <c r="CK77" i="5"/>
  <c r="CJ77" i="5"/>
  <c r="CI77" i="5"/>
  <c r="CH77" i="5"/>
  <c r="CG77" i="5"/>
  <c r="CF77" i="5"/>
  <c r="CE77" i="5"/>
  <c r="CD77" i="5"/>
  <c r="CC77" i="5"/>
  <c r="CB77" i="5"/>
  <c r="CA77" i="5"/>
  <c r="BZ77" i="5"/>
  <c r="BY77" i="5"/>
  <c r="BX77" i="5"/>
  <c r="BW77" i="5"/>
  <c r="BV77" i="5"/>
  <c r="BU77" i="5"/>
  <c r="BT77" i="5"/>
  <c r="BS77" i="5"/>
  <c r="BR77" i="5"/>
  <c r="BQ77" i="5"/>
  <c r="BP77" i="5"/>
  <c r="BO77" i="5"/>
  <c r="BN77" i="5"/>
  <c r="BM77" i="5"/>
  <c r="BL77" i="5"/>
  <c r="BK77" i="5"/>
  <c r="BJ77" i="5"/>
  <c r="IR76" i="5"/>
  <c r="IQ76" i="5"/>
  <c r="IP76" i="5"/>
  <c r="IO76" i="5"/>
  <c r="IN76" i="5"/>
  <c r="IM76" i="5"/>
  <c r="IL76" i="5"/>
  <c r="IK76" i="5"/>
  <c r="IJ76" i="5"/>
  <c r="II76" i="5"/>
  <c r="IH76" i="5"/>
  <c r="IG76" i="5"/>
  <c r="IF76" i="5"/>
  <c r="IE76" i="5"/>
  <c r="ID76" i="5"/>
  <c r="IC76" i="5"/>
  <c r="IB76" i="5"/>
  <c r="IA76" i="5"/>
  <c r="HZ76" i="5"/>
  <c r="HY76" i="5"/>
  <c r="HX76" i="5"/>
  <c r="HW76" i="5"/>
  <c r="HV76" i="5"/>
  <c r="HU76" i="5"/>
  <c r="HT76" i="5"/>
  <c r="HS76" i="5"/>
  <c r="HR76" i="5"/>
  <c r="HQ76" i="5"/>
  <c r="HP76" i="5"/>
  <c r="HO76" i="5"/>
  <c r="HN76" i="5"/>
  <c r="HM76" i="5"/>
  <c r="HL76" i="5"/>
  <c r="HK76" i="5"/>
  <c r="HJ76" i="5"/>
  <c r="HI76" i="5"/>
  <c r="HH76" i="5"/>
  <c r="HG76" i="5"/>
  <c r="HF76" i="5"/>
  <c r="HE76" i="5"/>
  <c r="HD76" i="5"/>
  <c r="HC76" i="5"/>
  <c r="HB76" i="5"/>
  <c r="HA76" i="5"/>
  <c r="GZ76" i="5"/>
  <c r="GY76" i="5"/>
  <c r="GX76" i="5"/>
  <c r="GW76" i="5"/>
  <c r="GV76" i="5"/>
  <c r="GU76" i="5"/>
  <c r="GT76" i="5"/>
  <c r="GS76" i="5"/>
  <c r="GR76" i="5"/>
  <c r="GQ76" i="5"/>
  <c r="GP76" i="5"/>
  <c r="GO76" i="5"/>
  <c r="GN76" i="5"/>
  <c r="GM76" i="5"/>
  <c r="GL76" i="5"/>
  <c r="GK76" i="5"/>
  <c r="GJ76" i="5"/>
  <c r="GI76" i="5"/>
  <c r="GH76" i="5"/>
  <c r="GG76" i="5"/>
  <c r="GF76" i="5"/>
  <c r="GE76" i="5"/>
  <c r="GD76" i="5"/>
  <c r="GC76" i="5"/>
  <c r="GB76" i="5"/>
  <c r="GA76" i="5"/>
  <c r="FZ76" i="5"/>
  <c r="FY76" i="5"/>
  <c r="FX76" i="5"/>
  <c r="FW76" i="5"/>
  <c r="FV76" i="5"/>
  <c r="FU76" i="5"/>
  <c r="FT76" i="5"/>
  <c r="FS76" i="5"/>
  <c r="FR76" i="5"/>
  <c r="FQ76" i="5"/>
  <c r="FP76" i="5"/>
  <c r="FO76" i="5"/>
  <c r="FN76" i="5"/>
  <c r="FM76" i="5"/>
  <c r="FL76" i="5"/>
  <c r="FK76" i="5"/>
  <c r="FJ76" i="5"/>
  <c r="FI76" i="5"/>
  <c r="FH76" i="5"/>
  <c r="FG76" i="5"/>
  <c r="FF76" i="5"/>
  <c r="FE76" i="5"/>
  <c r="FD76" i="5"/>
  <c r="FC76" i="5"/>
  <c r="FB76" i="5"/>
  <c r="FA76" i="5"/>
  <c r="EZ76" i="5"/>
  <c r="EY76" i="5"/>
  <c r="EX76" i="5"/>
  <c r="EW76" i="5"/>
  <c r="EV76" i="5"/>
  <c r="EU76" i="5"/>
  <c r="ET76" i="5"/>
  <c r="ES76" i="5"/>
  <c r="ER76" i="5"/>
  <c r="EQ76" i="5"/>
  <c r="EP76" i="5"/>
  <c r="EO76" i="5"/>
  <c r="EN76" i="5"/>
  <c r="EM76" i="5"/>
  <c r="EL76" i="5"/>
  <c r="EK76" i="5"/>
  <c r="EJ76" i="5"/>
  <c r="EI76" i="5"/>
  <c r="EH76" i="5"/>
  <c r="EG76" i="5"/>
  <c r="EF76" i="5"/>
  <c r="EE76" i="5"/>
  <c r="ED76" i="5"/>
  <c r="EC76" i="5"/>
  <c r="EB76" i="5"/>
  <c r="EA76" i="5"/>
  <c r="DZ76" i="5"/>
  <c r="DY76" i="5"/>
  <c r="DX76" i="5"/>
  <c r="DW76" i="5"/>
  <c r="DV76" i="5"/>
  <c r="DU76" i="5"/>
  <c r="DT76" i="5"/>
  <c r="DS76" i="5"/>
  <c r="DR76" i="5"/>
  <c r="DQ76" i="5"/>
  <c r="DP76" i="5"/>
  <c r="DO76" i="5"/>
  <c r="DN76" i="5"/>
  <c r="DM76" i="5"/>
  <c r="DL76" i="5"/>
  <c r="DK76" i="5"/>
  <c r="DJ76" i="5"/>
  <c r="DI76" i="5"/>
  <c r="DH76" i="5"/>
  <c r="DG76" i="5"/>
  <c r="DF76" i="5"/>
  <c r="DE76" i="5"/>
  <c r="DD76" i="5"/>
  <c r="DC76" i="5"/>
  <c r="DB76" i="5"/>
  <c r="DA76" i="5"/>
  <c r="CZ76" i="5"/>
  <c r="CY76" i="5"/>
  <c r="CX76" i="5"/>
  <c r="CW76" i="5"/>
  <c r="CV76" i="5"/>
  <c r="CU76" i="5"/>
  <c r="CT76" i="5"/>
  <c r="CS76" i="5"/>
  <c r="CR76" i="5"/>
  <c r="CQ76" i="5"/>
  <c r="CP76" i="5"/>
  <c r="CO76" i="5"/>
  <c r="CN76" i="5"/>
  <c r="CM76" i="5"/>
  <c r="CL76" i="5"/>
  <c r="CK76" i="5"/>
  <c r="CJ76" i="5"/>
  <c r="CI76" i="5"/>
  <c r="CH76" i="5"/>
  <c r="CG76" i="5"/>
  <c r="CF76" i="5"/>
  <c r="CE76" i="5"/>
  <c r="CD76" i="5"/>
  <c r="CC76" i="5"/>
  <c r="CB76" i="5"/>
  <c r="CA76" i="5"/>
  <c r="BZ76" i="5"/>
  <c r="BY76" i="5"/>
  <c r="BX76" i="5"/>
  <c r="BW76" i="5"/>
  <c r="BV76" i="5"/>
  <c r="BU76" i="5"/>
  <c r="BT76" i="5"/>
  <c r="BS76" i="5"/>
  <c r="BR76" i="5"/>
  <c r="BQ76" i="5"/>
  <c r="BP76" i="5"/>
  <c r="BO76" i="5"/>
  <c r="BN76" i="5"/>
  <c r="BM76" i="5"/>
  <c r="BL76" i="5"/>
  <c r="BK76" i="5"/>
  <c r="BJ76" i="5"/>
  <c r="IR75" i="5"/>
  <c r="IQ75" i="5"/>
  <c r="IP75" i="5"/>
  <c r="IO75" i="5"/>
  <c r="IN75" i="5"/>
  <c r="IM75" i="5"/>
  <c r="IL75" i="5"/>
  <c r="IK75" i="5"/>
  <c r="IJ75" i="5"/>
  <c r="II75" i="5"/>
  <c r="IH75" i="5"/>
  <c r="IG75" i="5"/>
  <c r="IF75" i="5"/>
  <c r="IE75" i="5"/>
  <c r="ID75" i="5"/>
  <c r="IC75" i="5"/>
  <c r="IB75" i="5"/>
  <c r="IA75" i="5"/>
  <c r="HZ75" i="5"/>
  <c r="HY75" i="5"/>
  <c r="HX75" i="5"/>
  <c r="HW75" i="5"/>
  <c r="HV75" i="5"/>
  <c r="HU75" i="5"/>
  <c r="HT75" i="5"/>
  <c r="HS75" i="5"/>
  <c r="HR75" i="5"/>
  <c r="HQ75" i="5"/>
  <c r="HP75" i="5"/>
  <c r="HO75" i="5"/>
  <c r="HN75" i="5"/>
  <c r="HM75" i="5"/>
  <c r="HL75" i="5"/>
  <c r="HK75" i="5"/>
  <c r="HJ75" i="5"/>
  <c r="HI75" i="5"/>
  <c r="HH75" i="5"/>
  <c r="HG75" i="5"/>
  <c r="HF75" i="5"/>
  <c r="HE75" i="5"/>
  <c r="HD75" i="5"/>
  <c r="HC75" i="5"/>
  <c r="HB75" i="5"/>
  <c r="HA75" i="5"/>
  <c r="GZ75" i="5"/>
  <c r="GY75" i="5"/>
  <c r="GX75" i="5"/>
  <c r="GW75" i="5"/>
  <c r="GV75" i="5"/>
  <c r="GU75" i="5"/>
  <c r="GT75" i="5"/>
  <c r="GS75" i="5"/>
  <c r="GR75" i="5"/>
  <c r="GQ75" i="5"/>
  <c r="GP75" i="5"/>
  <c r="GO75" i="5"/>
  <c r="GN75" i="5"/>
  <c r="GM75" i="5"/>
  <c r="GL75" i="5"/>
  <c r="GK75" i="5"/>
  <c r="GJ75" i="5"/>
  <c r="GI75" i="5"/>
  <c r="GH75" i="5"/>
  <c r="GG75" i="5"/>
  <c r="GF75" i="5"/>
  <c r="GE75" i="5"/>
  <c r="GD75" i="5"/>
  <c r="GC75" i="5"/>
  <c r="GB75" i="5"/>
  <c r="GA75" i="5"/>
  <c r="FZ75" i="5"/>
  <c r="FY75" i="5"/>
  <c r="FX75" i="5"/>
  <c r="FW75" i="5"/>
  <c r="FV75" i="5"/>
  <c r="FU75" i="5"/>
  <c r="FT75" i="5"/>
  <c r="FS75" i="5"/>
  <c r="FR75" i="5"/>
  <c r="FQ75" i="5"/>
  <c r="FP75" i="5"/>
  <c r="FO75" i="5"/>
  <c r="FN75" i="5"/>
  <c r="FM75" i="5"/>
  <c r="FL75" i="5"/>
  <c r="FK75" i="5"/>
  <c r="FJ75" i="5"/>
  <c r="FI75" i="5"/>
  <c r="FH75" i="5"/>
  <c r="FG75" i="5"/>
  <c r="FF75" i="5"/>
  <c r="FE75" i="5"/>
  <c r="FD75" i="5"/>
  <c r="FC75" i="5"/>
  <c r="FB75" i="5"/>
  <c r="FA75" i="5"/>
  <c r="EZ75" i="5"/>
  <c r="EY75" i="5"/>
  <c r="EX75" i="5"/>
  <c r="EW75" i="5"/>
  <c r="EV75" i="5"/>
  <c r="EU75" i="5"/>
  <c r="ET75" i="5"/>
  <c r="ES75" i="5"/>
  <c r="ER75" i="5"/>
  <c r="EQ75" i="5"/>
  <c r="EP75" i="5"/>
  <c r="EO75" i="5"/>
  <c r="EN75" i="5"/>
  <c r="EM75" i="5"/>
  <c r="EL75" i="5"/>
  <c r="EK75" i="5"/>
  <c r="EJ75" i="5"/>
  <c r="EI75" i="5"/>
  <c r="EH75" i="5"/>
  <c r="EG75" i="5"/>
  <c r="EF75" i="5"/>
  <c r="EE75" i="5"/>
  <c r="ED75" i="5"/>
  <c r="EC75" i="5"/>
  <c r="EB75" i="5"/>
  <c r="EA75" i="5"/>
  <c r="DZ75" i="5"/>
  <c r="DY75" i="5"/>
  <c r="DX75" i="5"/>
  <c r="DW75" i="5"/>
  <c r="DV75" i="5"/>
  <c r="DU75" i="5"/>
  <c r="DT75" i="5"/>
  <c r="DS75" i="5"/>
  <c r="DR75" i="5"/>
  <c r="DQ75" i="5"/>
  <c r="DP75" i="5"/>
  <c r="DO75" i="5"/>
  <c r="DN75" i="5"/>
  <c r="DM75" i="5"/>
  <c r="DL75" i="5"/>
  <c r="DK75" i="5"/>
  <c r="DJ75" i="5"/>
  <c r="DI75" i="5"/>
  <c r="DH75" i="5"/>
  <c r="DG75" i="5"/>
  <c r="DF75" i="5"/>
  <c r="DE75" i="5"/>
  <c r="DD75" i="5"/>
  <c r="DC75" i="5"/>
  <c r="DB75" i="5"/>
  <c r="DA75" i="5"/>
  <c r="CZ75" i="5"/>
  <c r="CY75" i="5"/>
  <c r="CX75" i="5"/>
  <c r="CW75" i="5"/>
  <c r="CV75" i="5"/>
  <c r="CU75" i="5"/>
  <c r="CT75" i="5"/>
  <c r="CS75" i="5"/>
  <c r="CR75" i="5"/>
  <c r="CQ75" i="5"/>
  <c r="CP75" i="5"/>
  <c r="CO75" i="5"/>
  <c r="CN75" i="5"/>
  <c r="CM75" i="5"/>
  <c r="CL75" i="5"/>
  <c r="CK75" i="5"/>
  <c r="CJ75" i="5"/>
  <c r="CI75" i="5"/>
  <c r="CH75" i="5"/>
  <c r="CG75" i="5"/>
  <c r="CF75" i="5"/>
  <c r="CE75" i="5"/>
  <c r="CD75" i="5"/>
  <c r="CC75" i="5"/>
  <c r="CB75" i="5"/>
  <c r="CA75" i="5"/>
  <c r="BZ75" i="5"/>
  <c r="BY75" i="5"/>
  <c r="BX75" i="5"/>
  <c r="BW75" i="5"/>
  <c r="BV75" i="5"/>
  <c r="BU75" i="5"/>
  <c r="BT75" i="5"/>
  <c r="BS75" i="5"/>
  <c r="BR75" i="5"/>
  <c r="BQ75" i="5"/>
  <c r="BP75" i="5"/>
  <c r="BO75" i="5"/>
  <c r="BN75" i="5"/>
  <c r="BM75" i="5"/>
  <c r="BL75" i="5"/>
  <c r="BK75" i="5"/>
  <c r="BJ75" i="5"/>
  <c r="BI75" i="5"/>
  <c r="BH75" i="5"/>
  <c r="BG75" i="5"/>
  <c r="BF75" i="5"/>
  <c r="BE75" i="5"/>
  <c r="BD75" i="5"/>
  <c r="BC75" i="5"/>
  <c r="BB75" i="5"/>
  <c r="BA75" i="5"/>
  <c r="AZ75" i="5"/>
  <c r="AY75" i="5"/>
  <c r="AX75" i="5"/>
  <c r="AW75" i="5"/>
  <c r="AV75" i="5"/>
  <c r="AU75" i="5"/>
  <c r="AT75" i="5"/>
  <c r="AS75" i="5"/>
  <c r="AR75" i="5"/>
  <c r="AQ75" i="5"/>
  <c r="AP75" i="5"/>
  <c r="AO75" i="5"/>
  <c r="AN75" i="5"/>
  <c r="AM75" i="5"/>
  <c r="AL75" i="5"/>
  <c r="AK75" i="5"/>
  <c r="AJ75" i="5"/>
  <c r="AI75" i="5"/>
  <c r="AH75" i="5"/>
  <c r="AG75" i="5"/>
  <c r="AF75" i="5"/>
  <c r="AE75" i="5"/>
  <c r="AD75" i="5"/>
  <c r="AC75" i="5"/>
  <c r="AB75" i="5"/>
  <c r="AA75" i="5"/>
  <c r="Z75" i="5"/>
  <c r="Y75" i="5"/>
  <c r="X75" i="5"/>
  <c r="W75" i="5"/>
  <c r="V75" i="5"/>
  <c r="U75" i="5"/>
  <c r="T75" i="5"/>
  <c r="S75" i="5"/>
  <c r="R75" i="5"/>
  <c r="Q75" i="5"/>
  <c r="P75" i="5"/>
  <c r="O75" i="5"/>
  <c r="N75" i="5"/>
  <c r="M75" i="5"/>
  <c r="L75" i="5"/>
  <c r="K75" i="5"/>
  <c r="J75" i="5"/>
  <c r="I75" i="5"/>
  <c r="H75" i="5"/>
  <c r="G75" i="5"/>
  <c r="F75" i="5"/>
  <c r="E75" i="5"/>
  <c r="D75" i="5"/>
  <c r="C75" i="5"/>
  <c r="IR74" i="5"/>
  <c r="IQ74" i="5"/>
  <c r="IP74" i="5"/>
  <c r="IO74" i="5"/>
  <c r="IN74" i="5"/>
  <c r="IM74" i="5"/>
  <c r="IL74" i="5"/>
  <c r="IK74" i="5"/>
  <c r="IJ74" i="5"/>
  <c r="II74" i="5"/>
  <c r="IH74" i="5"/>
  <c r="IG74" i="5"/>
  <c r="IF74" i="5"/>
  <c r="IE74" i="5"/>
  <c r="ID74" i="5"/>
  <c r="IC74" i="5"/>
  <c r="IB74" i="5"/>
  <c r="IA74" i="5"/>
  <c r="HZ74" i="5"/>
  <c r="HY74" i="5"/>
  <c r="HX74" i="5"/>
  <c r="HW74" i="5"/>
  <c r="HV74" i="5"/>
  <c r="HU74" i="5"/>
  <c r="HT74" i="5"/>
  <c r="HS74" i="5"/>
  <c r="HR74" i="5"/>
  <c r="HQ74" i="5"/>
  <c r="HP74" i="5"/>
  <c r="HO74" i="5"/>
  <c r="HN74" i="5"/>
  <c r="HM74" i="5"/>
  <c r="HL74" i="5"/>
  <c r="HK74" i="5"/>
  <c r="HJ74" i="5"/>
  <c r="HI74" i="5"/>
  <c r="HH74" i="5"/>
  <c r="HG74" i="5"/>
  <c r="HF74" i="5"/>
  <c r="HE74" i="5"/>
  <c r="HD74" i="5"/>
  <c r="HC74" i="5"/>
  <c r="HB74" i="5"/>
  <c r="HA74" i="5"/>
  <c r="GZ74" i="5"/>
  <c r="GY74" i="5"/>
  <c r="GX74" i="5"/>
  <c r="GW74" i="5"/>
  <c r="GV74" i="5"/>
  <c r="GU74" i="5"/>
  <c r="GT74" i="5"/>
  <c r="GS74" i="5"/>
  <c r="GR74" i="5"/>
  <c r="GQ74" i="5"/>
  <c r="GP74" i="5"/>
  <c r="GO74" i="5"/>
  <c r="GN74" i="5"/>
  <c r="GM74" i="5"/>
  <c r="GL74" i="5"/>
  <c r="GK74" i="5"/>
  <c r="GJ74" i="5"/>
  <c r="GI74" i="5"/>
  <c r="GH74" i="5"/>
  <c r="GG74" i="5"/>
  <c r="GF74" i="5"/>
  <c r="GE74" i="5"/>
  <c r="GD74" i="5"/>
  <c r="GC74" i="5"/>
  <c r="GB74" i="5"/>
  <c r="GA74" i="5"/>
  <c r="FZ74" i="5"/>
  <c r="FY74" i="5"/>
  <c r="FX74" i="5"/>
  <c r="FW74" i="5"/>
  <c r="FV74" i="5"/>
  <c r="FU74" i="5"/>
  <c r="FT74" i="5"/>
  <c r="FS74" i="5"/>
  <c r="FR74" i="5"/>
  <c r="FQ74" i="5"/>
  <c r="FP74" i="5"/>
  <c r="FO74" i="5"/>
  <c r="FN74" i="5"/>
  <c r="FM74" i="5"/>
  <c r="FL74" i="5"/>
  <c r="FK74" i="5"/>
  <c r="FJ74" i="5"/>
  <c r="FI74" i="5"/>
  <c r="FH74" i="5"/>
  <c r="FG74" i="5"/>
  <c r="FF74" i="5"/>
  <c r="FE74" i="5"/>
  <c r="FD74" i="5"/>
  <c r="FC74" i="5"/>
  <c r="FB74" i="5"/>
  <c r="FA74" i="5"/>
  <c r="EZ74" i="5"/>
  <c r="EY74" i="5"/>
  <c r="EX74" i="5"/>
  <c r="EW74" i="5"/>
  <c r="EV74" i="5"/>
  <c r="EU74" i="5"/>
  <c r="ET74" i="5"/>
  <c r="ES74" i="5"/>
  <c r="ER74" i="5"/>
  <c r="EQ74" i="5"/>
  <c r="EP74" i="5"/>
  <c r="EO74" i="5"/>
  <c r="EN74" i="5"/>
  <c r="EM74" i="5"/>
  <c r="EL74" i="5"/>
  <c r="EK74" i="5"/>
  <c r="EJ74" i="5"/>
  <c r="EI74" i="5"/>
  <c r="EH74" i="5"/>
  <c r="EG74" i="5"/>
  <c r="EF74" i="5"/>
  <c r="EE74" i="5"/>
  <c r="ED74" i="5"/>
  <c r="EC74" i="5"/>
  <c r="EB74" i="5"/>
  <c r="EA74" i="5"/>
  <c r="DZ74" i="5"/>
  <c r="DY74" i="5"/>
  <c r="DX74" i="5"/>
  <c r="DW74" i="5"/>
  <c r="DV74" i="5"/>
  <c r="DU74" i="5"/>
  <c r="DT74" i="5"/>
  <c r="DS74" i="5"/>
  <c r="DR74" i="5"/>
  <c r="DQ74" i="5"/>
  <c r="DP74" i="5"/>
  <c r="DO74" i="5"/>
  <c r="DN74" i="5"/>
  <c r="DM74" i="5"/>
  <c r="DL74" i="5"/>
  <c r="DK74" i="5"/>
  <c r="DJ74" i="5"/>
  <c r="DI74" i="5"/>
  <c r="DH74" i="5"/>
  <c r="DG74" i="5"/>
  <c r="DF74" i="5"/>
  <c r="DE74" i="5"/>
  <c r="DD74" i="5"/>
  <c r="DC74" i="5"/>
  <c r="DB74" i="5"/>
  <c r="DA74" i="5"/>
  <c r="CZ74" i="5"/>
  <c r="CY74" i="5"/>
  <c r="CX74" i="5"/>
  <c r="CW74" i="5"/>
  <c r="CV74" i="5"/>
  <c r="CU74" i="5"/>
  <c r="CT74" i="5"/>
  <c r="CS74" i="5"/>
  <c r="CR74" i="5"/>
  <c r="CQ74" i="5"/>
  <c r="CP74" i="5"/>
  <c r="CO74" i="5"/>
  <c r="CN74" i="5"/>
  <c r="CM74" i="5"/>
  <c r="CL74" i="5"/>
  <c r="CK74" i="5"/>
  <c r="CJ74" i="5"/>
  <c r="CI74" i="5"/>
  <c r="CH74" i="5"/>
  <c r="CG74" i="5"/>
  <c r="CF74" i="5"/>
  <c r="CE74" i="5"/>
  <c r="CD74" i="5"/>
  <c r="CC74" i="5"/>
  <c r="CB74" i="5"/>
  <c r="CA74" i="5"/>
  <c r="BZ74" i="5"/>
  <c r="BY74" i="5"/>
  <c r="BX74" i="5"/>
  <c r="BW74" i="5"/>
  <c r="BV74" i="5"/>
  <c r="BU74" i="5"/>
  <c r="BT74" i="5"/>
  <c r="BS74" i="5"/>
  <c r="BR74" i="5"/>
  <c r="BQ74" i="5"/>
  <c r="BP74" i="5"/>
  <c r="BO74" i="5"/>
  <c r="BN74" i="5"/>
  <c r="BM74" i="5"/>
  <c r="BL74" i="5"/>
  <c r="BK74" i="5"/>
  <c r="BJ74" i="5"/>
  <c r="BI74" i="5"/>
  <c r="BH74" i="5"/>
  <c r="BG74" i="5"/>
  <c r="BF74" i="5"/>
  <c r="BE74" i="5"/>
  <c r="BD74" i="5"/>
  <c r="BC74" i="5"/>
  <c r="BB74" i="5"/>
  <c r="BA74" i="5"/>
  <c r="AZ74" i="5"/>
  <c r="AY74" i="5"/>
  <c r="AX74" i="5"/>
  <c r="AW74" i="5"/>
  <c r="AV74" i="5"/>
  <c r="AU74" i="5"/>
  <c r="AT74" i="5"/>
  <c r="AS74" i="5"/>
  <c r="AR74" i="5"/>
  <c r="AQ74" i="5"/>
  <c r="AP74" i="5"/>
  <c r="AO74" i="5"/>
  <c r="AN74" i="5"/>
  <c r="AM74" i="5"/>
  <c r="AL74" i="5"/>
  <c r="AK74" i="5"/>
  <c r="AJ74" i="5"/>
  <c r="AI74" i="5"/>
  <c r="AH74" i="5"/>
  <c r="AG74" i="5"/>
  <c r="AF74" i="5"/>
  <c r="AE74" i="5"/>
  <c r="AD74" i="5"/>
  <c r="AC74" i="5"/>
  <c r="AB74" i="5"/>
  <c r="AA74" i="5"/>
  <c r="Z74" i="5"/>
  <c r="Y74" i="5"/>
  <c r="X74" i="5"/>
  <c r="W74" i="5"/>
  <c r="V74" i="5"/>
  <c r="U74" i="5"/>
  <c r="T74" i="5"/>
  <c r="S74" i="5"/>
  <c r="R74" i="5"/>
  <c r="Q74" i="5"/>
  <c r="P74" i="5"/>
  <c r="O74" i="5"/>
  <c r="N74" i="5"/>
  <c r="M74" i="5"/>
  <c r="L74" i="5"/>
  <c r="K74" i="5"/>
  <c r="J74" i="5"/>
  <c r="I74" i="5"/>
  <c r="H74" i="5"/>
  <c r="G74" i="5"/>
  <c r="F74" i="5"/>
  <c r="E74" i="5"/>
  <c r="D74" i="5"/>
  <c r="C74" i="5"/>
  <c r="IR73" i="5"/>
  <c r="IQ73" i="5"/>
  <c r="IP73" i="5"/>
  <c r="IO73" i="5"/>
  <c r="IN73" i="5"/>
  <c r="IM73" i="5"/>
  <c r="IL73" i="5"/>
  <c r="IK73" i="5"/>
  <c r="IJ73" i="5"/>
  <c r="II73" i="5"/>
  <c r="IH73" i="5"/>
  <c r="IG73" i="5"/>
  <c r="IF73" i="5"/>
  <c r="IE73" i="5"/>
  <c r="ID73" i="5"/>
  <c r="IC73" i="5"/>
  <c r="IB73" i="5"/>
  <c r="IA73" i="5"/>
  <c r="HZ73" i="5"/>
  <c r="HY73" i="5"/>
  <c r="HX73" i="5"/>
  <c r="HW73" i="5"/>
  <c r="HV73" i="5"/>
  <c r="HU73" i="5"/>
  <c r="HT73" i="5"/>
  <c r="HS73" i="5"/>
  <c r="HR73" i="5"/>
  <c r="HQ73" i="5"/>
  <c r="HP73" i="5"/>
  <c r="HO73" i="5"/>
  <c r="HN73" i="5"/>
  <c r="HM73" i="5"/>
  <c r="HL73" i="5"/>
  <c r="HK73" i="5"/>
  <c r="HJ73" i="5"/>
  <c r="HI73" i="5"/>
  <c r="HH73" i="5"/>
  <c r="HG73" i="5"/>
  <c r="HF73" i="5"/>
  <c r="HE73" i="5"/>
  <c r="HD73" i="5"/>
  <c r="HC73" i="5"/>
  <c r="HB73" i="5"/>
  <c r="HA73" i="5"/>
  <c r="GZ73" i="5"/>
  <c r="GY73" i="5"/>
  <c r="GX73" i="5"/>
  <c r="GW73" i="5"/>
  <c r="GV73" i="5"/>
  <c r="GU73" i="5"/>
  <c r="GT73" i="5"/>
  <c r="GS73" i="5"/>
  <c r="GR73" i="5"/>
  <c r="GQ73" i="5"/>
  <c r="GP73" i="5"/>
  <c r="GO73" i="5"/>
  <c r="GN73" i="5"/>
  <c r="GM73" i="5"/>
  <c r="GL73" i="5"/>
  <c r="GK73" i="5"/>
  <c r="GJ73" i="5"/>
  <c r="GI73" i="5"/>
  <c r="GH73" i="5"/>
  <c r="GG73" i="5"/>
  <c r="GF73" i="5"/>
  <c r="GE73" i="5"/>
  <c r="GD73" i="5"/>
  <c r="GC73" i="5"/>
  <c r="GB73" i="5"/>
  <c r="GA73" i="5"/>
  <c r="FZ73" i="5"/>
  <c r="FY73" i="5"/>
  <c r="FX73" i="5"/>
  <c r="FW73" i="5"/>
  <c r="FV73" i="5"/>
  <c r="FU73" i="5"/>
  <c r="FT73" i="5"/>
  <c r="FS73" i="5"/>
  <c r="FR73" i="5"/>
  <c r="FQ73" i="5"/>
  <c r="FP73" i="5"/>
  <c r="FO73" i="5"/>
  <c r="FN73" i="5"/>
  <c r="FM73" i="5"/>
  <c r="FL73" i="5"/>
  <c r="FK73" i="5"/>
  <c r="FJ73" i="5"/>
  <c r="FI73" i="5"/>
  <c r="FH73" i="5"/>
  <c r="FG73" i="5"/>
  <c r="FF73" i="5"/>
  <c r="FE73" i="5"/>
  <c r="FD73" i="5"/>
  <c r="FC73" i="5"/>
  <c r="FB73" i="5"/>
  <c r="FA73" i="5"/>
  <c r="EZ73" i="5"/>
  <c r="EY73" i="5"/>
  <c r="EX73" i="5"/>
  <c r="EW73" i="5"/>
  <c r="EV73" i="5"/>
  <c r="EU73" i="5"/>
  <c r="ET73" i="5"/>
  <c r="ES73" i="5"/>
  <c r="ER73" i="5"/>
  <c r="EQ73" i="5"/>
  <c r="EP73" i="5"/>
  <c r="EO73" i="5"/>
  <c r="EN73" i="5"/>
  <c r="EM73" i="5"/>
  <c r="EL73" i="5"/>
  <c r="EK73" i="5"/>
  <c r="EJ73" i="5"/>
  <c r="EI73" i="5"/>
  <c r="EH73" i="5"/>
  <c r="EG73" i="5"/>
  <c r="EF73" i="5"/>
  <c r="EE73" i="5"/>
  <c r="ED73" i="5"/>
  <c r="EC73" i="5"/>
  <c r="EB73" i="5"/>
  <c r="EA73" i="5"/>
  <c r="DZ73" i="5"/>
  <c r="DY73" i="5"/>
  <c r="DX73" i="5"/>
  <c r="DW73" i="5"/>
  <c r="DV73" i="5"/>
  <c r="DU73" i="5"/>
  <c r="DT73" i="5"/>
  <c r="DS73" i="5"/>
  <c r="DR73" i="5"/>
  <c r="DQ73" i="5"/>
  <c r="DP73" i="5"/>
  <c r="DO73" i="5"/>
  <c r="DN73" i="5"/>
  <c r="DM73" i="5"/>
  <c r="DL73" i="5"/>
  <c r="DK73" i="5"/>
  <c r="DJ73" i="5"/>
  <c r="DI73" i="5"/>
  <c r="DH73" i="5"/>
  <c r="DG73" i="5"/>
  <c r="DF73" i="5"/>
  <c r="DE73" i="5"/>
  <c r="DD73" i="5"/>
  <c r="DC73" i="5"/>
  <c r="DB73" i="5"/>
  <c r="DA73" i="5"/>
  <c r="CZ73" i="5"/>
  <c r="CY73" i="5"/>
  <c r="CX73" i="5"/>
  <c r="CW73" i="5"/>
  <c r="CV73" i="5"/>
  <c r="CU73" i="5"/>
  <c r="CT73" i="5"/>
  <c r="CS73" i="5"/>
  <c r="CR73" i="5"/>
  <c r="CQ73" i="5"/>
  <c r="CP73" i="5"/>
  <c r="CO73" i="5"/>
  <c r="CN73" i="5"/>
  <c r="CM73" i="5"/>
  <c r="CL73" i="5"/>
  <c r="CK73" i="5"/>
  <c r="CJ73" i="5"/>
  <c r="CI73" i="5"/>
  <c r="CH73" i="5"/>
  <c r="CG73" i="5"/>
  <c r="CF73" i="5"/>
  <c r="CE73" i="5"/>
  <c r="CD73" i="5"/>
  <c r="CC73" i="5"/>
  <c r="CB73" i="5"/>
  <c r="CA73" i="5"/>
  <c r="BZ73" i="5"/>
  <c r="BY73" i="5"/>
  <c r="BX73" i="5"/>
  <c r="BW73" i="5"/>
  <c r="BV73" i="5"/>
  <c r="BU73" i="5"/>
  <c r="BT73" i="5"/>
  <c r="BS73" i="5"/>
  <c r="BR73" i="5"/>
  <c r="BQ73" i="5"/>
  <c r="BP73" i="5"/>
  <c r="BO73" i="5"/>
  <c r="BN73" i="5"/>
  <c r="BM73" i="5"/>
  <c r="BL73" i="5"/>
  <c r="BK73" i="5"/>
  <c r="BJ73" i="5"/>
  <c r="BI73" i="5"/>
  <c r="BH73" i="5"/>
  <c r="BG73" i="5"/>
  <c r="BF73" i="5"/>
  <c r="BE73" i="5"/>
  <c r="BD73" i="5"/>
  <c r="BC73" i="5"/>
  <c r="BB73" i="5"/>
  <c r="BA73" i="5"/>
  <c r="AZ73" i="5"/>
  <c r="AY73" i="5"/>
  <c r="AX73" i="5"/>
  <c r="AW73" i="5"/>
  <c r="AV73" i="5"/>
  <c r="AU73" i="5"/>
  <c r="AT73" i="5"/>
  <c r="AS73" i="5"/>
  <c r="AR73" i="5"/>
  <c r="AQ73" i="5"/>
  <c r="AP73" i="5"/>
  <c r="AO73" i="5"/>
  <c r="AN73" i="5"/>
  <c r="AM73" i="5"/>
  <c r="AL73" i="5"/>
  <c r="AK73" i="5"/>
  <c r="AJ73" i="5"/>
  <c r="AI73" i="5"/>
  <c r="AH73" i="5"/>
  <c r="AG73" i="5"/>
  <c r="AF73" i="5"/>
  <c r="AE73" i="5"/>
  <c r="AD73" i="5"/>
  <c r="AC73" i="5"/>
  <c r="AB73" i="5"/>
  <c r="AA73" i="5"/>
  <c r="Z73" i="5"/>
  <c r="Y73" i="5"/>
  <c r="X73" i="5"/>
  <c r="W73" i="5"/>
  <c r="V73" i="5"/>
  <c r="U73" i="5"/>
  <c r="T73" i="5"/>
  <c r="S73" i="5"/>
  <c r="R73" i="5"/>
  <c r="Q73" i="5"/>
  <c r="P73" i="5"/>
  <c r="O73" i="5"/>
  <c r="N73" i="5"/>
  <c r="M73" i="5"/>
  <c r="L73" i="5"/>
  <c r="K73" i="5"/>
  <c r="J73" i="5"/>
  <c r="I73" i="5"/>
  <c r="H73" i="5"/>
  <c r="G73" i="5"/>
  <c r="F73" i="5"/>
  <c r="E73" i="5"/>
  <c r="D73" i="5"/>
  <c r="C73" i="5"/>
  <c r="B73" i="5"/>
  <c r="IR60" i="5"/>
  <c r="IQ60" i="5"/>
  <c r="IP60" i="5"/>
  <c r="IO60" i="5"/>
  <c r="IN60" i="5"/>
  <c r="IM60" i="5"/>
  <c r="IL60" i="5"/>
  <c r="IK60" i="5"/>
  <c r="IJ60" i="5"/>
  <c r="II60" i="5"/>
  <c r="IH60" i="5"/>
  <c r="IG60" i="5"/>
  <c r="IF60" i="5"/>
  <c r="IE60" i="5"/>
  <c r="ID60" i="5"/>
  <c r="IC60" i="5"/>
  <c r="IB60" i="5"/>
  <c r="IA60" i="5"/>
  <c r="HZ60" i="5"/>
  <c r="HY60" i="5"/>
  <c r="HX60" i="5"/>
  <c r="HW60" i="5"/>
  <c r="HV60" i="5"/>
  <c r="HU60" i="5"/>
  <c r="HT60" i="5"/>
  <c r="HS60" i="5"/>
  <c r="HR60" i="5"/>
  <c r="HQ60" i="5"/>
  <c r="HP60" i="5"/>
  <c r="HO60" i="5"/>
  <c r="HN60" i="5"/>
  <c r="HM60" i="5"/>
  <c r="HL60" i="5"/>
  <c r="HK60" i="5"/>
  <c r="HJ60" i="5"/>
  <c r="HI60" i="5"/>
  <c r="HH60" i="5"/>
  <c r="HG60" i="5"/>
  <c r="HF60" i="5"/>
  <c r="HE60" i="5"/>
  <c r="HD60" i="5"/>
  <c r="HC60" i="5"/>
  <c r="HB60" i="5"/>
  <c r="HA60" i="5"/>
  <c r="GZ60" i="5"/>
  <c r="GY60" i="5"/>
  <c r="GX60" i="5"/>
  <c r="GW60" i="5"/>
  <c r="GV60" i="5"/>
  <c r="GU60" i="5"/>
  <c r="GT60" i="5"/>
  <c r="GS60" i="5"/>
  <c r="GR60" i="5"/>
  <c r="GQ60" i="5"/>
  <c r="GP60" i="5"/>
  <c r="GO60" i="5"/>
  <c r="GN60" i="5"/>
  <c r="GM60" i="5"/>
  <c r="GL60" i="5"/>
  <c r="GK60" i="5"/>
  <c r="GJ60" i="5"/>
  <c r="GI60" i="5"/>
  <c r="GH60" i="5"/>
  <c r="GG60" i="5"/>
  <c r="GF60" i="5"/>
  <c r="GE60" i="5"/>
  <c r="GD60" i="5"/>
  <c r="GC60" i="5"/>
  <c r="GB60" i="5"/>
  <c r="GA60" i="5"/>
  <c r="FZ60" i="5"/>
  <c r="FY60" i="5"/>
  <c r="FX60" i="5"/>
  <c r="FW60" i="5"/>
  <c r="FV60" i="5"/>
  <c r="FU60" i="5"/>
  <c r="FT60" i="5"/>
  <c r="FS60" i="5"/>
  <c r="FR60" i="5"/>
  <c r="FQ60" i="5"/>
  <c r="FP60" i="5"/>
  <c r="FO60" i="5"/>
  <c r="FN60" i="5"/>
  <c r="FM60" i="5"/>
  <c r="FL60" i="5"/>
  <c r="FK60" i="5"/>
  <c r="FJ60" i="5"/>
  <c r="FI60" i="5"/>
  <c r="FH60" i="5"/>
  <c r="FG60" i="5"/>
  <c r="FF60" i="5"/>
  <c r="FE60" i="5"/>
  <c r="FD60" i="5"/>
  <c r="FC60" i="5"/>
  <c r="FB60" i="5"/>
  <c r="FA60" i="5"/>
  <c r="EZ60" i="5"/>
  <c r="EY60" i="5"/>
  <c r="EX60" i="5"/>
  <c r="EW60" i="5"/>
  <c r="EV60" i="5"/>
  <c r="EU60" i="5"/>
  <c r="ET60" i="5"/>
  <c r="ES60" i="5"/>
  <c r="ER60" i="5"/>
  <c r="EQ60" i="5"/>
  <c r="EP60" i="5"/>
  <c r="EO60" i="5"/>
  <c r="EN60" i="5"/>
  <c r="EM60" i="5"/>
  <c r="EL60" i="5"/>
  <c r="EK60" i="5"/>
  <c r="EJ60" i="5"/>
  <c r="EI60" i="5"/>
  <c r="EH60" i="5"/>
  <c r="EG60" i="5"/>
  <c r="EF60" i="5"/>
  <c r="EE60" i="5"/>
  <c r="ED60" i="5"/>
  <c r="EC60" i="5"/>
  <c r="EB60" i="5"/>
  <c r="EA60" i="5"/>
  <c r="DZ60" i="5"/>
  <c r="DY60" i="5"/>
  <c r="DX60" i="5"/>
  <c r="DW60" i="5"/>
  <c r="DV60" i="5"/>
  <c r="DU60" i="5"/>
  <c r="DT60" i="5"/>
  <c r="DS60" i="5"/>
  <c r="DR60" i="5"/>
  <c r="DQ60" i="5"/>
  <c r="DP60" i="5"/>
  <c r="DO60" i="5"/>
  <c r="DN60" i="5"/>
  <c r="DM60" i="5"/>
  <c r="DL60" i="5"/>
  <c r="DK60" i="5"/>
  <c r="DJ60" i="5"/>
  <c r="DI60" i="5"/>
  <c r="DH60" i="5"/>
  <c r="DG60" i="5"/>
  <c r="DF60" i="5"/>
  <c r="DE60" i="5"/>
  <c r="DD60" i="5"/>
  <c r="DC60" i="5"/>
  <c r="DB60" i="5"/>
  <c r="DA60" i="5"/>
  <c r="CZ60" i="5"/>
  <c r="CY60" i="5"/>
  <c r="CX60" i="5"/>
  <c r="CW60" i="5"/>
  <c r="CV60" i="5"/>
  <c r="CU60" i="5"/>
  <c r="CT60" i="5"/>
  <c r="CS60" i="5"/>
  <c r="CR60" i="5"/>
  <c r="CQ60" i="5"/>
  <c r="CP60" i="5"/>
  <c r="CO60" i="5"/>
  <c r="CN60" i="5"/>
  <c r="CM60" i="5"/>
  <c r="CL60" i="5"/>
  <c r="CK60" i="5"/>
  <c r="CJ60" i="5"/>
  <c r="CI60" i="5"/>
  <c r="CH60" i="5"/>
  <c r="CG60" i="5"/>
  <c r="CF60" i="5"/>
  <c r="CE60" i="5"/>
  <c r="CD60" i="5"/>
  <c r="CC60" i="5"/>
  <c r="CB60" i="5"/>
  <c r="CA60" i="5"/>
  <c r="BZ60" i="5"/>
  <c r="BY60" i="5"/>
  <c r="BX60" i="5"/>
  <c r="BW60" i="5"/>
  <c r="BV60" i="5"/>
  <c r="BU60" i="5"/>
  <c r="BT60" i="5"/>
  <c r="BS60" i="5"/>
  <c r="BR60" i="5"/>
  <c r="BQ60" i="5"/>
  <c r="BP60" i="5"/>
  <c r="BO60" i="5"/>
  <c r="BN60" i="5"/>
  <c r="BM60" i="5"/>
  <c r="BL60" i="5"/>
  <c r="BK60" i="5"/>
  <c r="BJ60" i="5"/>
  <c r="BI60" i="5"/>
  <c r="BH60" i="5"/>
  <c r="BG60" i="5"/>
  <c r="BF60" i="5"/>
  <c r="BE60" i="5"/>
  <c r="BD60" i="5"/>
  <c r="BC60" i="5"/>
  <c r="BB60" i="5"/>
  <c r="BA60" i="5"/>
  <c r="AZ60" i="5"/>
  <c r="AY60" i="5"/>
  <c r="AX60" i="5"/>
  <c r="AW60" i="5"/>
  <c r="AV60" i="5"/>
  <c r="AU60" i="5"/>
  <c r="AT60" i="5"/>
  <c r="AS60" i="5"/>
  <c r="AR60" i="5"/>
  <c r="AQ60" i="5"/>
  <c r="AP60" i="5"/>
  <c r="AO60" i="5"/>
  <c r="AN60" i="5"/>
  <c r="AM60" i="5"/>
  <c r="AL60" i="5"/>
  <c r="AK60" i="5"/>
  <c r="AJ60" i="5"/>
  <c r="AI60" i="5"/>
  <c r="AH60" i="5"/>
  <c r="AG60" i="5"/>
  <c r="AF60" i="5"/>
  <c r="AE60" i="5"/>
  <c r="AD60" i="5"/>
  <c r="AC60" i="5"/>
  <c r="AB60" i="5"/>
  <c r="AA60" i="5"/>
  <c r="Z60" i="5"/>
  <c r="Y60" i="5"/>
  <c r="X60" i="5"/>
  <c r="W60" i="5"/>
  <c r="V60" i="5"/>
  <c r="U60" i="5"/>
  <c r="T60" i="5"/>
  <c r="S60" i="5"/>
  <c r="R60" i="5"/>
  <c r="Q60" i="5"/>
  <c r="P60" i="5"/>
  <c r="O60" i="5"/>
  <c r="N60" i="5"/>
  <c r="IR59" i="5"/>
  <c r="IQ59" i="5"/>
  <c r="IP59" i="5"/>
  <c r="IO59" i="5"/>
  <c r="IN59" i="5"/>
  <c r="IM59" i="5"/>
  <c r="IL59" i="5"/>
  <c r="IK59" i="5"/>
  <c r="IJ59" i="5"/>
  <c r="II59" i="5"/>
  <c r="IH59" i="5"/>
  <c r="IG59" i="5"/>
  <c r="IF59" i="5"/>
  <c r="IE59" i="5"/>
  <c r="ID59" i="5"/>
  <c r="IC59" i="5"/>
  <c r="IB59" i="5"/>
  <c r="IA59" i="5"/>
  <c r="HZ59" i="5"/>
  <c r="HY59" i="5"/>
  <c r="HX59" i="5"/>
  <c r="HW59" i="5"/>
  <c r="HV59" i="5"/>
  <c r="HU59" i="5"/>
  <c r="HT59" i="5"/>
  <c r="HS59" i="5"/>
  <c r="HR59" i="5"/>
  <c r="HQ59" i="5"/>
  <c r="HP59" i="5"/>
  <c r="HO59" i="5"/>
  <c r="HN59" i="5"/>
  <c r="HM59" i="5"/>
  <c r="HL59" i="5"/>
  <c r="HK59" i="5"/>
  <c r="HJ59" i="5"/>
  <c r="HI59" i="5"/>
  <c r="HH59" i="5"/>
  <c r="HG59" i="5"/>
  <c r="HF59" i="5"/>
  <c r="HE59" i="5"/>
  <c r="HD59" i="5"/>
  <c r="HC59" i="5"/>
  <c r="HB59" i="5"/>
  <c r="HA59" i="5"/>
  <c r="GZ59" i="5"/>
  <c r="GY59" i="5"/>
  <c r="GX59" i="5"/>
  <c r="GW59" i="5"/>
  <c r="GV59" i="5"/>
  <c r="GU59" i="5"/>
  <c r="GT59" i="5"/>
  <c r="GS59" i="5"/>
  <c r="GR59" i="5"/>
  <c r="GQ59" i="5"/>
  <c r="GP59" i="5"/>
  <c r="GO59" i="5"/>
  <c r="GN59" i="5"/>
  <c r="GM59" i="5"/>
  <c r="GL59" i="5"/>
  <c r="GK59" i="5"/>
  <c r="GJ59" i="5"/>
  <c r="GI59" i="5"/>
  <c r="GH59" i="5"/>
  <c r="GG59" i="5"/>
  <c r="GF59" i="5"/>
  <c r="GE59" i="5"/>
  <c r="GD59" i="5"/>
  <c r="GC59" i="5"/>
  <c r="GB59" i="5"/>
  <c r="GA59" i="5"/>
  <c r="FZ59" i="5"/>
  <c r="FY59" i="5"/>
  <c r="FX59" i="5"/>
  <c r="FW59" i="5"/>
  <c r="FV59" i="5"/>
  <c r="FU59" i="5"/>
  <c r="FT59" i="5"/>
  <c r="FS59" i="5"/>
  <c r="FR59" i="5"/>
  <c r="FQ59" i="5"/>
  <c r="FP59" i="5"/>
  <c r="FO59" i="5"/>
  <c r="FN59" i="5"/>
  <c r="FM59" i="5"/>
  <c r="FL59" i="5"/>
  <c r="FK59" i="5"/>
  <c r="FJ59" i="5"/>
  <c r="FI59" i="5"/>
  <c r="FH59" i="5"/>
  <c r="FG59" i="5"/>
  <c r="FF59" i="5"/>
  <c r="FE59" i="5"/>
  <c r="FD59" i="5"/>
  <c r="FC59" i="5"/>
  <c r="FB59" i="5"/>
  <c r="FA59" i="5"/>
  <c r="EZ59" i="5"/>
  <c r="EY59" i="5"/>
  <c r="EX59" i="5"/>
  <c r="EW59" i="5"/>
  <c r="EV59" i="5"/>
  <c r="EU59" i="5"/>
  <c r="ET59" i="5"/>
  <c r="ES59" i="5"/>
  <c r="ER59" i="5"/>
  <c r="EQ59" i="5"/>
  <c r="EP59" i="5"/>
  <c r="EO59" i="5"/>
  <c r="EN59" i="5"/>
  <c r="EM59" i="5"/>
  <c r="EL59" i="5"/>
  <c r="EK59" i="5"/>
  <c r="EJ59" i="5"/>
  <c r="EI59" i="5"/>
  <c r="EH59" i="5"/>
  <c r="EG59" i="5"/>
  <c r="EF59" i="5"/>
  <c r="EE59" i="5"/>
  <c r="ED59" i="5"/>
  <c r="EC59" i="5"/>
  <c r="EB59" i="5"/>
  <c r="EA59" i="5"/>
  <c r="DZ59" i="5"/>
  <c r="DY59" i="5"/>
  <c r="DX59" i="5"/>
  <c r="DW59" i="5"/>
  <c r="DV59" i="5"/>
  <c r="DU59" i="5"/>
  <c r="DT59" i="5"/>
  <c r="DS59" i="5"/>
  <c r="DR59" i="5"/>
  <c r="DQ59" i="5"/>
  <c r="DP59" i="5"/>
  <c r="DO59" i="5"/>
  <c r="DN59" i="5"/>
  <c r="DM59" i="5"/>
  <c r="DL59" i="5"/>
  <c r="DK59" i="5"/>
  <c r="DJ59" i="5"/>
  <c r="DI59" i="5"/>
  <c r="DH59" i="5"/>
  <c r="DG59" i="5"/>
  <c r="DF59" i="5"/>
  <c r="DE59" i="5"/>
  <c r="DD59" i="5"/>
  <c r="DC59" i="5"/>
  <c r="DB59" i="5"/>
  <c r="DA59" i="5"/>
  <c r="CZ59" i="5"/>
  <c r="CY59" i="5"/>
  <c r="CX59" i="5"/>
  <c r="CW59" i="5"/>
  <c r="CV59" i="5"/>
  <c r="CU59" i="5"/>
  <c r="CT59" i="5"/>
  <c r="CS59" i="5"/>
  <c r="CR59" i="5"/>
  <c r="CQ59" i="5"/>
  <c r="CP59" i="5"/>
  <c r="CO59" i="5"/>
  <c r="CN59" i="5"/>
  <c r="CM59" i="5"/>
  <c r="CL59" i="5"/>
  <c r="CK59" i="5"/>
  <c r="CJ59" i="5"/>
  <c r="CI59" i="5"/>
  <c r="CH59" i="5"/>
  <c r="CG59" i="5"/>
  <c r="CF59" i="5"/>
  <c r="CE59" i="5"/>
  <c r="CD59" i="5"/>
  <c r="CC59" i="5"/>
  <c r="CB59" i="5"/>
  <c r="CA59" i="5"/>
  <c r="BZ59" i="5"/>
  <c r="BY59" i="5"/>
  <c r="BX59" i="5"/>
  <c r="BW59" i="5"/>
  <c r="BV59" i="5"/>
  <c r="BU59" i="5"/>
  <c r="IR58" i="5"/>
  <c r="IQ58" i="5"/>
  <c r="IP58" i="5"/>
  <c r="IO58" i="5"/>
  <c r="IN58" i="5"/>
  <c r="IM58" i="5"/>
  <c r="IL58" i="5"/>
  <c r="IK58" i="5"/>
  <c r="IJ58" i="5"/>
  <c r="II58" i="5"/>
  <c r="IH58" i="5"/>
  <c r="IG58" i="5"/>
  <c r="IF58" i="5"/>
  <c r="IE58" i="5"/>
  <c r="ID58" i="5"/>
  <c r="IC58" i="5"/>
  <c r="IB58" i="5"/>
  <c r="IA58" i="5"/>
  <c r="HZ58" i="5"/>
  <c r="HY58" i="5"/>
  <c r="HX58" i="5"/>
  <c r="HW58" i="5"/>
  <c r="HV58" i="5"/>
  <c r="HU58" i="5"/>
  <c r="HT58" i="5"/>
  <c r="HS58" i="5"/>
  <c r="HR58" i="5"/>
  <c r="HQ58" i="5"/>
  <c r="HP58" i="5"/>
  <c r="HO58" i="5"/>
  <c r="HN58" i="5"/>
  <c r="HM58" i="5"/>
  <c r="HL58" i="5"/>
  <c r="HK58" i="5"/>
  <c r="HJ58" i="5"/>
  <c r="HI58" i="5"/>
  <c r="HH58" i="5"/>
  <c r="HG58" i="5"/>
  <c r="HF58" i="5"/>
  <c r="HE58" i="5"/>
  <c r="HD58" i="5"/>
  <c r="HC58" i="5"/>
  <c r="HB58" i="5"/>
  <c r="HA58" i="5"/>
  <c r="GZ58" i="5"/>
  <c r="GY58" i="5"/>
  <c r="GX58" i="5"/>
  <c r="GW58" i="5"/>
  <c r="GV58" i="5"/>
  <c r="GU58" i="5"/>
  <c r="GT58" i="5"/>
  <c r="GS58" i="5"/>
  <c r="GR58" i="5"/>
  <c r="GQ58" i="5"/>
  <c r="GP58" i="5"/>
  <c r="GO58" i="5"/>
  <c r="GN58" i="5"/>
  <c r="GM58" i="5"/>
  <c r="GL58" i="5"/>
  <c r="GK58" i="5"/>
  <c r="GJ58" i="5"/>
  <c r="GI58" i="5"/>
  <c r="GH58" i="5"/>
  <c r="GG58" i="5"/>
  <c r="GF58" i="5"/>
  <c r="GE58" i="5"/>
  <c r="GD58" i="5"/>
  <c r="GC58" i="5"/>
  <c r="GB58" i="5"/>
  <c r="GA58" i="5"/>
  <c r="FZ58" i="5"/>
  <c r="FY58" i="5"/>
  <c r="FX58" i="5"/>
  <c r="FW58" i="5"/>
  <c r="FV58" i="5"/>
  <c r="FU58" i="5"/>
  <c r="FT58" i="5"/>
  <c r="FS58" i="5"/>
  <c r="FR58" i="5"/>
  <c r="FQ58" i="5"/>
  <c r="FP58" i="5"/>
  <c r="FO58" i="5"/>
  <c r="FN58" i="5"/>
  <c r="FM58" i="5"/>
  <c r="FL58" i="5"/>
  <c r="FK58" i="5"/>
  <c r="FJ58" i="5"/>
  <c r="FI58" i="5"/>
  <c r="FH58" i="5"/>
  <c r="FG58" i="5"/>
  <c r="FF58" i="5"/>
  <c r="FE58" i="5"/>
  <c r="FD58" i="5"/>
  <c r="FC58" i="5"/>
  <c r="FB58" i="5"/>
  <c r="FA58" i="5"/>
  <c r="EZ58" i="5"/>
  <c r="EY58" i="5"/>
  <c r="EX58" i="5"/>
  <c r="EW58" i="5"/>
  <c r="EV58" i="5"/>
  <c r="EU58" i="5"/>
  <c r="ET58" i="5"/>
  <c r="ES58" i="5"/>
  <c r="ER58" i="5"/>
  <c r="EQ58" i="5"/>
  <c r="EP58" i="5"/>
  <c r="EO58" i="5"/>
  <c r="EN58" i="5"/>
  <c r="EM58" i="5"/>
  <c r="EL58" i="5"/>
  <c r="EK58" i="5"/>
  <c r="EJ58" i="5"/>
  <c r="EI58" i="5"/>
  <c r="EH58" i="5"/>
  <c r="EG58" i="5"/>
  <c r="EF58" i="5"/>
  <c r="EE58" i="5"/>
  <c r="ED58" i="5"/>
  <c r="EC58" i="5"/>
  <c r="EB58" i="5"/>
  <c r="EA58" i="5"/>
  <c r="DZ58" i="5"/>
  <c r="DY58" i="5"/>
  <c r="DX58" i="5"/>
  <c r="DW58" i="5"/>
  <c r="DV58" i="5"/>
  <c r="DU58" i="5"/>
  <c r="DT58" i="5"/>
  <c r="DS58" i="5"/>
  <c r="DR58" i="5"/>
  <c r="DQ58" i="5"/>
  <c r="DP58" i="5"/>
  <c r="DO58" i="5"/>
  <c r="DN58" i="5"/>
  <c r="DM58" i="5"/>
  <c r="DL58" i="5"/>
  <c r="DK58" i="5"/>
  <c r="DJ58" i="5"/>
  <c r="DI58" i="5"/>
  <c r="DH58" i="5"/>
  <c r="DG58" i="5"/>
  <c r="DF58" i="5"/>
  <c r="DE58" i="5"/>
  <c r="DD58" i="5"/>
  <c r="DC58" i="5"/>
  <c r="DB58" i="5"/>
  <c r="DA58" i="5"/>
  <c r="CZ58" i="5"/>
  <c r="CY58" i="5"/>
  <c r="CX58" i="5"/>
  <c r="CW58" i="5"/>
  <c r="CV58" i="5"/>
  <c r="CU58" i="5"/>
  <c r="CT58" i="5"/>
  <c r="CS58" i="5"/>
  <c r="CR58" i="5"/>
  <c r="CQ58" i="5"/>
  <c r="CP58" i="5"/>
  <c r="CO58" i="5"/>
  <c r="CN58" i="5"/>
  <c r="CM58" i="5"/>
  <c r="CL58" i="5"/>
  <c r="CK58" i="5"/>
  <c r="CJ58" i="5"/>
  <c r="CI58" i="5"/>
  <c r="CH58" i="5"/>
  <c r="CG58" i="5"/>
  <c r="CF58" i="5"/>
  <c r="CE58" i="5"/>
  <c r="CD58" i="5"/>
  <c r="CC58" i="5"/>
  <c r="CB58" i="5"/>
  <c r="CA58" i="5"/>
  <c r="BZ58" i="5"/>
  <c r="BY58" i="5"/>
  <c r="BX58" i="5"/>
  <c r="BW58" i="5"/>
  <c r="BV58" i="5"/>
  <c r="BU58" i="5"/>
  <c r="IR57" i="5"/>
  <c r="IQ57" i="5"/>
  <c r="IP57" i="5"/>
  <c r="IO57" i="5"/>
  <c r="IN57" i="5"/>
  <c r="IM57" i="5"/>
  <c r="IL57" i="5"/>
  <c r="IK57" i="5"/>
  <c r="IJ57" i="5"/>
  <c r="II57" i="5"/>
  <c r="IH57" i="5"/>
  <c r="IG57" i="5"/>
  <c r="IF57" i="5"/>
  <c r="IE57" i="5"/>
  <c r="ID57" i="5"/>
  <c r="IC57" i="5"/>
  <c r="IB57" i="5"/>
  <c r="IA57" i="5"/>
  <c r="HZ57" i="5"/>
  <c r="HY57" i="5"/>
  <c r="HX57" i="5"/>
  <c r="HW57" i="5"/>
  <c r="HV57" i="5"/>
  <c r="HU57" i="5"/>
  <c r="HT57" i="5"/>
  <c r="HS57" i="5"/>
  <c r="HR57" i="5"/>
  <c r="HQ57" i="5"/>
  <c r="HP57" i="5"/>
  <c r="HO57" i="5"/>
  <c r="HN57" i="5"/>
  <c r="HM57" i="5"/>
  <c r="HL57" i="5"/>
  <c r="HK57" i="5"/>
  <c r="HJ57" i="5"/>
  <c r="HI57" i="5"/>
  <c r="HH57" i="5"/>
  <c r="HG57" i="5"/>
  <c r="HF57" i="5"/>
  <c r="HE57" i="5"/>
  <c r="HD57" i="5"/>
  <c r="HC57" i="5"/>
  <c r="HB57" i="5"/>
  <c r="HA57" i="5"/>
  <c r="GZ57" i="5"/>
  <c r="GY57" i="5"/>
  <c r="GX57" i="5"/>
  <c r="GW57" i="5"/>
  <c r="GV57" i="5"/>
  <c r="GU57" i="5"/>
  <c r="GT57" i="5"/>
  <c r="GS57" i="5"/>
  <c r="GR57" i="5"/>
  <c r="GQ57" i="5"/>
  <c r="GP57" i="5"/>
  <c r="GO57" i="5"/>
  <c r="GN57" i="5"/>
  <c r="GM57" i="5"/>
  <c r="GL57" i="5"/>
  <c r="GK57" i="5"/>
  <c r="GJ57" i="5"/>
  <c r="GI57" i="5"/>
  <c r="GH57" i="5"/>
  <c r="GG57" i="5"/>
  <c r="GF57" i="5"/>
  <c r="GE57" i="5"/>
  <c r="GD57" i="5"/>
  <c r="GC57" i="5"/>
  <c r="GB57" i="5"/>
  <c r="GA57" i="5"/>
  <c r="FZ57" i="5"/>
  <c r="FY57" i="5"/>
  <c r="FX57" i="5"/>
  <c r="FW57" i="5"/>
  <c r="FV57" i="5"/>
  <c r="FU57" i="5"/>
  <c r="FT57" i="5"/>
  <c r="FS57" i="5"/>
  <c r="FR57" i="5"/>
  <c r="FQ57" i="5"/>
  <c r="FP57" i="5"/>
  <c r="FO57" i="5"/>
  <c r="FN57" i="5"/>
  <c r="FM57" i="5"/>
  <c r="FL57" i="5"/>
  <c r="FK57" i="5"/>
  <c r="FJ57" i="5"/>
  <c r="FI57" i="5"/>
  <c r="FH57" i="5"/>
  <c r="FG57" i="5"/>
  <c r="FF57" i="5"/>
  <c r="FE57" i="5"/>
  <c r="FD57" i="5"/>
  <c r="FC57" i="5"/>
  <c r="FB57" i="5"/>
  <c r="FA57" i="5"/>
  <c r="EZ57" i="5"/>
  <c r="EY57" i="5"/>
  <c r="EX57" i="5"/>
  <c r="EW57" i="5"/>
  <c r="EV57" i="5"/>
  <c r="EU57" i="5"/>
  <c r="ET57" i="5"/>
  <c r="ES57" i="5"/>
  <c r="ER57" i="5"/>
  <c r="EQ57" i="5"/>
  <c r="EP57" i="5"/>
  <c r="EO57" i="5"/>
  <c r="EN57" i="5"/>
  <c r="EM57" i="5"/>
  <c r="EL57" i="5"/>
  <c r="EK57" i="5"/>
  <c r="EJ57" i="5"/>
  <c r="EI57" i="5"/>
  <c r="EH57" i="5"/>
  <c r="EG57" i="5"/>
  <c r="EF57" i="5"/>
  <c r="EE57" i="5"/>
  <c r="ED57" i="5"/>
  <c r="EC57" i="5"/>
  <c r="EB57" i="5"/>
  <c r="EA57" i="5"/>
  <c r="DZ57" i="5"/>
  <c r="DY57" i="5"/>
  <c r="DX57" i="5"/>
  <c r="DW57" i="5"/>
  <c r="DV57" i="5"/>
  <c r="DU57" i="5"/>
  <c r="DT57" i="5"/>
  <c r="DS57" i="5"/>
  <c r="DR57" i="5"/>
  <c r="DQ57" i="5"/>
  <c r="DP57" i="5"/>
  <c r="DO57" i="5"/>
  <c r="DN57" i="5"/>
  <c r="DM57" i="5"/>
  <c r="DL57" i="5"/>
  <c r="DK57" i="5"/>
  <c r="DJ57" i="5"/>
  <c r="DI57" i="5"/>
  <c r="DH57" i="5"/>
  <c r="DG57" i="5"/>
  <c r="DF57" i="5"/>
  <c r="DE57" i="5"/>
  <c r="DD57" i="5"/>
  <c r="DC57" i="5"/>
  <c r="DB57" i="5"/>
  <c r="DA57" i="5"/>
  <c r="CZ57" i="5"/>
  <c r="CY57" i="5"/>
  <c r="CX57" i="5"/>
  <c r="CW57" i="5"/>
  <c r="CV57" i="5"/>
  <c r="CU57" i="5"/>
  <c r="CT57" i="5"/>
  <c r="CS57" i="5"/>
  <c r="CR57" i="5"/>
  <c r="CQ57" i="5"/>
  <c r="CP57" i="5"/>
  <c r="CO57" i="5"/>
  <c r="CN57" i="5"/>
  <c r="CM57" i="5"/>
  <c r="CL57" i="5"/>
  <c r="CK57" i="5"/>
  <c r="CJ57" i="5"/>
  <c r="CI57" i="5"/>
  <c r="CH57" i="5"/>
  <c r="CG57" i="5"/>
  <c r="CF57" i="5"/>
  <c r="CE57" i="5"/>
  <c r="CD57" i="5"/>
  <c r="CC57" i="5"/>
  <c r="CB57" i="5"/>
  <c r="CA57" i="5"/>
  <c r="BZ57" i="5"/>
  <c r="BY57" i="5"/>
  <c r="BX57" i="5"/>
  <c r="BW57" i="5"/>
  <c r="BV57" i="5"/>
  <c r="BU57" i="5"/>
  <c r="IR56" i="5"/>
  <c r="IQ56" i="5"/>
  <c r="IP56" i="5"/>
  <c r="IO56" i="5"/>
  <c r="IN56" i="5"/>
  <c r="IM56" i="5"/>
  <c r="IL56" i="5"/>
  <c r="IK56" i="5"/>
  <c r="IJ56" i="5"/>
  <c r="II56" i="5"/>
  <c r="IH56" i="5"/>
  <c r="IG56" i="5"/>
  <c r="IF56" i="5"/>
  <c r="IE56" i="5"/>
  <c r="ID56" i="5"/>
  <c r="IC56" i="5"/>
  <c r="IB56" i="5"/>
  <c r="IA56" i="5"/>
  <c r="HZ56" i="5"/>
  <c r="HY56" i="5"/>
  <c r="HX56" i="5"/>
  <c r="HW56" i="5"/>
  <c r="HV56" i="5"/>
  <c r="HU56" i="5"/>
  <c r="HT56" i="5"/>
  <c r="HS56" i="5"/>
  <c r="HR56" i="5"/>
  <c r="HQ56" i="5"/>
  <c r="HP56" i="5"/>
  <c r="HO56" i="5"/>
  <c r="HN56" i="5"/>
  <c r="HM56" i="5"/>
  <c r="HL56" i="5"/>
  <c r="HK56" i="5"/>
  <c r="HJ56" i="5"/>
  <c r="HI56" i="5"/>
  <c r="HH56" i="5"/>
  <c r="HG56" i="5"/>
  <c r="HF56" i="5"/>
  <c r="HE56" i="5"/>
  <c r="HD56" i="5"/>
  <c r="HC56" i="5"/>
  <c r="HB56" i="5"/>
  <c r="HA56" i="5"/>
  <c r="GZ56" i="5"/>
  <c r="GY56" i="5"/>
  <c r="GX56" i="5"/>
  <c r="GW56" i="5"/>
  <c r="GV56" i="5"/>
  <c r="GU56" i="5"/>
  <c r="GT56" i="5"/>
  <c r="GS56" i="5"/>
  <c r="GR56" i="5"/>
  <c r="GQ56" i="5"/>
  <c r="GP56" i="5"/>
  <c r="GO56" i="5"/>
  <c r="GN56" i="5"/>
  <c r="GM56" i="5"/>
  <c r="GL56" i="5"/>
  <c r="GK56" i="5"/>
  <c r="GJ56" i="5"/>
  <c r="GI56" i="5"/>
  <c r="GH56" i="5"/>
  <c r="GG56" i="5"/>
  <c r="GF56" i="5"/>
  <c r="GE56" i="5"/>
  <c r="GD56" i="5"/>
  <c r="GC56" i="5"/>
  <c r="GB56" i="5"/>
  <c r="GA56" i="5"/>
  <c r="FZ56" i="5"/>
  <c r="FY56" i="5"/>
  <c r="FX56" i="5"/>
  <c r="FW56" i="5"/>
  <c r="FV56" i="5"/>
  <c r="FU56" i="5"/>
  <c r="FT56" i="5"/>
  <c r="FS56" i="5"/>
  <c r="FR56" i="5"/>
  <c r="FQ56" i="5"/>
  <c r="FP56" i="5"/>
  <c r="FO56" i="5"/>
  <c r="FN56" i="5"/>
  <c r="FM56" i="5"/>
  <c r="FL56" i="5"/>
  <c r="FK56" i="5"/>
  <c r="FJ56" i="5"/>
  <c r="FI56" i="5"/>
  <c r="FH56" i="5"/>
  <c r="FG56" i="5"/>
  <c r="FF56" i="5"/>
  <c r="FE56" i="5"/>
  <c r="FD56" i="5"/>
  <c r="FC56" i="5"/>
  <c r="FB56" i="5"/>
  <c r="FA56" i="5"/>
  <c r="EZ56" i="5"/>
  <c r="EY56" i="5"/>
  <c r="EX56" i="5"/>
  <c r="EW56" i="5"/>
  <c r="EV56" i="5"/>
  <c r="EU56" i="5"/>
  <c r="ET56" i="5"/>
  <c r="ES56" i="5"/>
  <c r="ER56" i="5"/>
  <c r="EQ56" i="5"/>
  <c r="EP56" i="5"/>
  <c r="EO56" i="5"/>
  <c r="EN56" i="5"/>
  <c r="EM56" i="5"/>
  <c r="EL56" i="5"/>
  <c r="EK56" i="5"/>
  <c r="EJ56" i="5"/>
  <c r="EI56" i="5"/>
  <c r="EH56" i="5"/>
  <c r="EG56" i="5"/>
  <c r="EF56" i="5"/>
  <c r="EE56" i="5"/>
  <c r="ED56" i="5"/>
  <c r="EC56" i="5"/>
  <c r="EB56" i="5"/>
  <c r="EA56" i="5"/>
  <c r="DZ56" i="5"/>
  <c r="DY56" i="5"/>
  <c r="DX56" i="5"/>
  <c r="DW56" i="5"/>
  <c r="DV56" i="5"/>
  <c r="DU56" i="5"/>
  <c r="DT56" i="5"/>
  <c r="DS56" i="5"/>
  <c r="DR56" i="5"/>
  <c r="DQ56" i="5"/>
  <c r="DP56" i="5"/>
  <c r="DO56" i="5"/>
  <c r="DN56" i="5"/>
  <c r="DM56" i="5"/>
  <c r="DL56" i="5"/>
  <c r="DK56" i="5"/>
  <c r="DJ56" i="5"/>
  <c r="DI56" i="5"/>
  <c r="DH56" i="5"/>
  <c r="DG56" i="5"/>
  <c r="DF56" i="5"/>
  <c r="DE56" i="5"/>
  <c r="DD56" i="5"/>
  <c r="DC56" i="5"/>
  <c r="DB56" i="5"/>
  <c r="DA56" i="5"/>
  <c r="CZ56" i="5"/>
  <c r="CY56" i="5"/>
  <c r="CX56" i="5"/>
  <c r="CW56" i="5"/>
  <c r="CV56" i="5"/>
  <c r="CU56" i="5"/>
  <c r="CT56" i="5"/>
  <c r="CS56" i="5"/>
  <c r="CR56" i="5"/>
  <c r="CQ56" i="5"/>
  <c r="CP56" i="5"/>
  <c r="CO56" i="5"/>
  <c r="CN56" i="5"/>
  <c r="CM56" i="5"/>
  <c r="CL56" i="5"/>
  <c r="CK56" i="5"/>
  <c r="CJ56" i="5"/>
  <c r="CI56" i="5"/>
  <c r="CH56" i="5"/>
  <c r="CG56" i="5"/>
  <c r="CF56" i="5"/>
  <c r="CE56" i="5"/>
  <c r="CD56" i="5"/>
  <c r="CC56" i="5"/>
  <c r="CB56" i="5"/>
  <c r="CA56" i="5"/>
  <c r="BZ56" i="5"/>
  <c r="BY56" i="5"/>
  <c r="BX56" i="5"/>
  <c r="BW56" i="5"/>
  <c r="BV56" i="5"/>
  <c r="BU56" i="5"/>
  <c r="IR55" i="5"/>
  <c r="IQ55" i="5"/>
  <c r="IP55" i="5"/>
  <c r="IO55" i="5"/>
  <c r="IN55" i="5"/>
  <c r="IM55" i="5"/>
  <c r="IL55" i="5"/>
  <c r="IK55" i="5"/>
  <c r="IJ55" i="5"/>
  <c r="II55" i="5"/>
  <c r="IH55" i="5"/>
  <c r="IG55" i="5"/>
  <c r="IF55" i="5"/>
  <c r="IE55" i="5"/>
  <c r="ID55" i="5"/>
  <c r="IC55" i="5"/>
  <c r="IB55" i="5"/>
  <c r="IA55" i="5"/>
  <c r="HZ55" i="5"/>
  <c r="HY55" i="5"/>
  <c r="HX55" i="5"/>
  <c r="HW55" i="5"/>
  <c r="HV55" i="5"/>
  <c r="HU55" i="5"/>
  <c r="HT55" i="5"/>
  <c r="HS55" i="5"/>
  <c r="HR55" i="5"/>
  <c r="HQ55" i="5"/>
  <c r="HP55" i="5"/>
  <c r="HO55" i="5"/>
  <c r="HN55" i="5"/>
  <c r="HM55" i="5"/>
  <c r="HL55" i="5"/>
  <c r="HK55" i="5"/>
  <c r="HJ55" i="5"/>
  <c r="HI55" i="5"/>
  <c r="HH55" i="5"/>
  <c r="HG55" i="5"/>
  <c r="HF55" i="5"/>
  <c r="HE55" i="5"/>
  <c r="HD55" i="5"/>
  <c r="HC55" i="5"/>
  <c r="HB55" i="5"/>
  <c r="HA55" i="5"/>
  <c r="GZ55" i="5"/>
  <c r="GY55" i="5"/>
  <c r="GX55" i="5"/>
  <c r="GW55" i="5"/>
  <c r="GV55" i="5"/>
  <c r="GU55" i="5"/>
  <c r="GT55" i="5"/>
  <c r="GS55" i="5"/>
  <c r="GR55" i="5"/>
  <c r="GQ55" i="5"/>
  <c r="GP55" i="5"/>
  <c r="GO55" i="5"/>
  <c r="GN55" i="5"/>
  <c r="GM55" i="5"/>
  <c r="GL55" i="5"/>
  <c r="GK55" i="5"/>
  <c r="GJ55" i="5"/>
  <c r="GI55" i="5"/>
  <c r="GH55" i="5"/>
  <c r="GG55" i="5"/>
  <c r="GF55" i="5"/>
  <c r="GE55" i="5"/>
  <c r="GD55" i="5"/>
  <c r="GC55" i="5"/>
  <c r="GB55" i="5"/>
  <c r="GA55" i="5"/>
  <c r="FZ55" i="5"/>
  <c r="FY55" i="5"/>
  <c r="FX55" i="5"/>
  <c r="FW55" i="5"/>
  <c r="FV55" i="5"/>
  <c r="FU55" i="5"/>
  <c r="FT55" i="5"/>
  <c r="FS55" i="5"/>
  <c r="FR55" i="5"/>
  <c r="FQ55" i="5"/>
  <c r="FP55" i="5"/>
  <c r="FO55" i="5"/>
  <c r="FN55" i="5"/>
  <c r="FM55" i="5"/>
  <c r="FL55" i="5"/>
  <c r="FK55" i="5"/>
  <c r="FJ55" i="5"/>
  <c r="FI55" i="5"/>
  <c r="FH55" i="5"/>
  <c r="FG55" i="5"/>
  <c r="FF55" i="5"/>
  <c r="FE55" i="5"/>
  <c r="FD55" i="5"/>
  <c r="FC55" i="5"/>
  <c r="FB55" i="5"/>
  <c r="FA55" i="5"/>
  <c r="EZ55" i="5"/>
  <c r="EY55" i="5"/>
  <c r="EX55" i="5"/>
  <c r="EW55" i="5"/>
  <c r="EV55" i="5"/>
  <c r="EU55" i="5"/>
  <c r="ET55" i="5"/>
  <c r="ES55" i="5"/>
  <c r="ER55" i="5"/>
  <c r="EQ55" i="5"/>
  <c r="EP55" i="5"/>
  <c r="EO55" i="5"/>
  <c r="EN55" i="5"/>
  <c r="EM55" i="5"/>
  <c r="EL55" i="5"/>
  <c r="EK55" i="5"/>
  <c r="EJ55" i="5"/>
  <c r="EI55" i="5"/>
  <c r="EH55" i="5"/>
  <c r="EG55" i="5"/>
  <c r="EF55" i="5"/>
  <c r="EE55" i="5"/>
  <c r="ED55" i="5"/>
  <c r="EC55" i="5"/>
  <c r="EB55" i="5"/>
  <c r="EA55" i="5"/>
  <c r="DZ55" i="5"/>
  <c r="DY55" i="5"/>
  <c r="DX55" i="5"/>
  <c r="DW55" i="5"/>
  <c r="DV55" i="5"/>
  <c r="DU55" i="5"/>
  <c r="DT55" i="5"/>
  <c r="DS55" i="5"/>
  <c r="DR55" i="5"/>
  <c r="DQ55" i="5"/>
  <c r="DP55" i="5"/>
  <c r="DO55" i="5"/>
  <c r="DN55" i="5"/>
  <c r="DM55" i="5"/>
  <c r="DL55" i="5"/>
  <c r="DK55" i="5"/>
  <c r="DJ55" i="5"/>
  <c r="DI55" i="5"/>
  <c r="DH55" i="5"/>
  <c r="DG55" i="5"/>
  <c r="DF55" i="5"/>
  <c r="DE55" i="5"/>
  <c r="DD55" i="5"/>
  <c r="DC55" i="5"/>
  <c r="DB55" i="5"/>
  <c r="DA55" i="5"/>
  <c r="CZ55" i="5"/>
  <c r="CY55" i="5"/>
  <c r="CX55" i="5"/>
  <c r="CW55" i="5"/>
  <c r="CV55" i="5"/>
  <c r="CU55" i="5"/>
  <c r="CT55" i="5"/>
  <c r="CS55" i="5"/>
  <c r="CR55" i="5"/>
  <c r="CQ55" i="5"/>
  <c r="CP55" i="5"/>
  <c r="CO55" i="5"/>
  <c r="CN55" i="5"/>
  <c r="CM55" i="5"/>
  <c r="CL55" i="5"/>
  <c r="CK55" i="5"/>
  <c r="CJ55" i="5"/>
  <c r="CI55" i="5"/>
  <c r="CH55" i="5"/>
  <c r="CG55" i="5"/>
  <c r="CF55" i="5"/>
  <c r="CE55" i="5"/>
  <c r="CD55" i="5"/>
  <c r="CC55" i="5"/>
  <c r="CB55" i="5"/>
  <c r="CA55" i="5"/>
  <c r="BZ55" i="5"/>
  <c r="BY55" i="5"/>
  <c r="BX55" i="5"/>
  <c r="BW55" i="5"/>
  <c r="BV55" i="5"/>
  <c r="BU55" i="5"/>
  <c r="BT55" i="5"/>
  <c r="BS55" i="5"/>
  <c r="BR55" i="5"/>
  <c r="BQ55" i="5"/>
  <c r="BP55" i="5"/>
  <c r="BO55" i="5"/>
  <c r="BN55" i="5"/>
  <c r="BM55" i="5"/>
  <c r="BL55" i="5"/>
  <c r="BK55" i="5"/>
  <c r="BJ55" i="5"/>
  <c r="BI55" i="5"/>
  <c r="BH55" i="5"/>
  <c r="BG55" i="5"/>
  <c r="BF55" i="5"/>
  <c r="BE55" i="5"/>
  <c r="BD55" i="5"/>
  <c r="BC55" i="5"/>
  <c r="BB55" i="5"/>
  <c r="BA55" i="5"/>
  <c r="AZ55" i="5"/>
  <c r="AY55" i="5"/>
  <c r="AX55" i="5"/>
  <c r="AW55" i="5"/>
  <c r="AV55" i="5"/>
  <c r="AU55" i="5"/>
  <c r="AT55" i="5"/>
  <c r="AS55" i="5"/>
  <c r="AR55" i="5"/>
  <c r="AQ55" i="5"/>
  <c r="AP55" i="5"/>
  <c r="AO55" i="5"/>
  <c r="AN55" i="5"/>
  <c r="AM55" i="5"/>
  <c r="AL55" i="5"/>
  <c r="AK55" i="5"/>
  <c r="AJ55" i="5"/>
  <c r="AI55" i="5"/>
  <c r="AH55" i="5"/>
  <c r="AG55" i="5"/>
  <c r="AF55" i="5"/>
  <c r="AE55" i="5"/>
  <c r="AD55" i="5"/>
  <c r="AC55" i="5"/>
  <c r="AB55" i="5"/>
  <c r="AA55" i="5"/>
  <c r="Z55" i="5"/>
  <c r="Y55" i="5"/>
  <c r="X55" i="5"/>
  <c r="W55" i="5"/>
  <c r="V55" i="5"/>
  <c r="U55" i="5"/>
  <c r="T55" i="5"/>
  <c r="S55" i="5"/>
  <c r="R55" i="5"/>
  <c r="Q55" i="5"/>
  <c r="P55" i="5"/>
  <c r="O55" i="5"/>
  <c r="N55" i="5"/>
  <c r="IR54" i="5"/>
  <c r="IQ54" i="5"/>
  <c r="IP54" i="5"/>
  <c r="IO54" i="5"/>
  <c r="IN54" i="5"/>
  <c r="IM54" i="5"/>
  <c r="IL54" i="5"/>
  <c r="IK54" i="5"/>
  <c r="IJ54" i="5"/>
  <c r="II54" i="5"/>
  <c r="IH54" i="5"/>
  <c r="IG54" i="5"/>
  <c r="IF54" i="5"/>
  <c r="IE54" i="5"/>
  <c r="ID54" i="5"/>
  <c r="IC54" i="5"/>
  <c r="IB54" i="5"/>
  <c r="IA54" i="5"/>
  <c r="HZ54" i="5"/>
  <c r="HY54" i="5"/>
  <c r="HX54" i="5"/>
  <c r="HW54" i="5"/>
  <c r="HV54" i="5"/>
  <c r="HU54" i="5"/>
  <c r="HT54" i="5"/>
  <c r="HS54" i="5"/>
  <c r="HR54" i="5"/>
  <c r="HQ54" i="5"/>
  <c r="HP54" i="5"/>
  <c r="HO54" i="5"/>
  <c r="HN54" i="5"/>
  <c r="HM54" i="5"/>
  <c r="HL54" i="5"/>
  <c r="HK54" i="5"/>
  <c r="HJ54" i="5"/>
  <c r="HI54" i="5"/>
  <c r="HH54" i="5"/>
  <c r="HG54" i="5"/>
  <c r="HF54" i="5"/>
  <c r="HE54" i="5"/>
  <c r="HD54" i="5"/>
  <c r="HC54" i="5"/>
  <c r="HB54" i="5"/>
  <c r="HA54" i="5"/>
  <c r="GZ54" i="5"/>
  <c r="GY54" i="5"/>
  <c r="GX54" i="5"/>
  <c r="GW54" i="5"/>
  <c r="GV54" i="5"/>
  <c r="GU54" i="5"/>
  <c r="GT54" i="5"/>
  <c r="GS54" i="5"/>
  <c r="GR54" i="5"/>
  <c r="GQ54" i="5"/>
  <c r="GP54" i="5"/>
  <c r="GO54" i="5"/>
  <c r="GN54" i="5"/>
  <c r="GM54" i="5"/>
  <c r="GL54" i="5"/>
  <c r="GK54" i="5"/>
  <c r="GJ54" i="5"/>
  <c r="GI54" i="5"/>
  <c r="GH54" i="5"/>
  <c r="GG54" i="5"/>
  <c r="GF54" i="5"/>
  <c r="GE54" i="5"/>
  <c r="GD54" i="5"/>
  <c r="GC54" i="5"/>
  <c r="GB54" i="5"/>
  <c r="GA54" i="5"/>
  <c r="FZ54" i="5"/>
  <c r="FY54" i="5"/>
  <c r="FX54" i="5"/>
  <c r="FW54" i="5"/>
  <c r="FV54" i="5"/>
  <c r="FU54" i="5"/>
  <c r="FT54" i="5"/>
  <c r="FS54" i="5"/>
  <c r="FR54" i="5"/>
  <c r="FQ54" i="5"/>
  <c r="FP54" i="5"/>
  <c r="FO54" i="5"/>
  <c r="FN54" i="5"/>
  <c r="FM54" i="5"/>
  <c r="FL54" i="5"/>
  <c r="FK54" i="5"/>
  <c r="FJ54" i="5"/>
  <c r="FI54" i="5"/>
  <c r="FH54" i="5"/>
  <c r="FG54" i="5"/>
  <c r="FF54" i="5"/>
  <c r="FE54" i="5"/>
  <c r="FD54" i="5"/>
  <c r="FC54" i="5"/>
  <c r="FB54" i="5"/>
  <c r="FA54" i="5"/>
  <c r="EZ54" i="5"/>
  <c r="EY54" i="5"/>
  <c r="EX54" i="5"/>
  <c r="EW54" i="5"/>
  <c r="EV54" i="5"/>
  <c r="EU54" i="5"/>
  <c r="ET54" i="5"/>
  <c r="ES54" i="5"/>
  <c r="ER54" i="5"/>
  <c r="EQ54" i="5"/>
  <c r="EP54" i="5"/>
  <c r="EO54" i="5"/>
  <c r="EN54" i="5"/>
  <c r="EM54" i="5"/>
  <c r="EL54" i="5"/>
  <c r="EK54" i="5"/>
  <c r="EJ54" i="5"/>
  <c r="EI54" i="5"/>
  <c r="EH54" i="5"/>
  <c r="EG54" i="5"/>
  <c r="EF54" i="5"/>
  <c r="EE54" i="5"/>
  <c r="ED54" i="5"/>
  <c r="EC54" i="5"/>
  <c r="EB54" i="5"/>
  <c r="EA54" i="5"/>
  <c r="DZ54" i="5"/>
  <c r="DY54" i="5"/>
  <c r="DX54" i="5"/>
  <c r="DW54" i="5"/>
  <c r="DV54" i="5"/>
  <c r="DU54" i="5"/>
  <c r="DT54" i="5"/>
  <c r="DS54" i="5"/>
  <c r="DR54" i="5"/>
  <c r="DQ54" i="5"/>
  <c r="DP54" i="5"/>
  <c r="DO54" i="5"/>
  <c r="DN54" i="5"/>
  <c r="DM54" i="5"/>
  <c r="DL54" i="5"/>
  <c r="DK54" i="5"/>
  <c r="DJ54" i="5"/>
  <c r="DI54" i="5"/>
  <c r="DH54" i="5"/>
  <c r="DG54" i="5"/>
  <c r="DF54" i="5"/>
  <c r="DE54" i="5"/>
  <c r="DD54" i="5"/>
  <c r="DC54" i="5"/>
  <c r="DB54" i="5"/>
  <c r="DA54" i="5"/>
  <c r="CZ54" i="5"/>
  <c r="CY54" i="5"/>
  <c r="CX54" i="5"/>
  <c r="CW54" i="5"/>
  <c r="CV54" i="5"/>
  <c r="CU54" i="5"/>
  <c r="CT54" i="5"/>
  <c r="CS54" i="5"/>
  <c r="CR54" i="5"/>
  <c r="CQ54" i="5"/>
  <c r="CP54" i="5"/>
  <c r="CO54" i="5"/>
  <c r="CN54" i="5"/>
  <c r="CM54" i="5"/>
  <c r="CL54" i="5"/>
  <c r="CK54" i="5"/>
  <c r="CJ54" i="5"/>
  <c r="CI54" i="5"/>
  <c r="CH54" i="5"/>
  <c r="CG54" i="5"/>
  <c r="CF54" i="5"/>
  <c r="CE54" i="5"/>
  <c r="CD54" i="5"/>
  <c r="CC54" i="5"/>
  <c r="CB54" i="5"/>
  <c r="CA54" i="5"/>
  <c r="BZ54" i="5"/>
  <c r="BY54" i="5"/>
  <c r="BX54" i="5"/>
  <c r="BW54" i="5"/>
  <c r="BV54" i="5"/>
  <c r="BU54" i="5"/>
  <c r="BT54" i="5"/>
  <c r="BS54" i="5"/>
  <c r="BR54" i="5"/>
  <c r="BQ54" i="5"/>
  <c r="BP54" i="5"/>
  <c r="BO54" i="5"/>
  <c r="BN54" i="5"/>
  <c r="BM54" i="5"/>
  <c r="BL54" i="5"/>
  <c r="BK54" i="5"/>
  <c r="BJ54" i="5"/>
  <c r="BI54" i="5"/>
  <c r="BH54" i="5"/>
  <c r="BG54" i="5"/>
  <c r="BF54" i="5"/>
  <c r="BE54" i="5"/>
  <c r="BD54" i="5"/>
  <c r="BC54" i="5"/>
  <c r="BB54" i="5"/>
  <c r="BA54" i="5"/>
  <c r="AZ54" i="5"/>
  <c r="AY54" i="5"/>
  <c r="AX54" i="5"/>
  <c r="AW54" i="5"/>
  <c r="AV54" i="5"/>
  <c r="AU54" i="5"/>
  <c r="AT54" i="5"/>
  <c r="AS54" i="5"/>
  <c r="AR54" i="5"/>
  <c r="AQ54" i="5"/>
  <c r="AP54" i="5"/>
  <c r="AO54" i="5"/>
  <c r="AN54" i="5"/>
  <c r="AM54" i="5"/>
  <c r="AL54" i="5"/>
  <c r="AK54" i="5"/>
  <c r="AJ54" i="5"/>
  <c r="AI54" i="5"/>
  <c r="AH54" i="5"/>
  <c r="AG54" i="5"/>
  <c r="AF54" i="5"/>
  <c r="AE54" i="5"/>
  <c r="AD54" i="5"/>
  <c r="AC54" i="5"/>
  <c r="AB54" i="5"/>
  <c r="AA54" i="5"/>
  <c r="Z54" i="5"/>
  <c r="Y54" i="5"/>
  <c r="X54" i="5"/>
  <c r="W54" i="5"/>
  <c r="V54" i="5"/>
  <c r="U54" i="5"/>
  <c r="T54" i="5"/>
  <c r="S54" i="5"/>
  <c r="R54" i="5"/>
  <c r="Q54" i="5"/>
  <c r="P54" i="5"/>
  <c r="O54" i="5"/>
  <c r="N54" i="5"/>
  <c r="IR53" i="5"/>
  <c r="IQ53" i="5"/>
  <c r="IP53" i="5"/>
  <c r="IO53" i="5"/>
  <c r="IN53" i="5"/>
  <c r="IM53" i="5"/>
  <c r="IL53" i="5"/>
  <c r="IK53" i="5"/>
  <c r="IJ53" i="5"/>
  <c r="II53" i="5"/>
  <c r="IH53" i="5"/>
  <c r="IG53" i="5"/>
  <c r="IF53" i="5"/>
  <c r="IE53" i="5"/>
  <c r="ID53" i="5"/>
  <c r="IC53" i="5"/>
  <c r="IB53" i="5"/>
  <c r="IA53" i="5"/>
  <c r="HZ53" i="5"/>
  <c r="HY53" i="5"/>
  <c r="HX53" i="5"/>
  <c r="HW53" i="5"/>
  <c r="HV53" i="5"/>
  <c r="HU53" i="5"/>
  <c r="HT53" i="5"/>
  <c r="HS53" i="5"/>
  <c r="HR53" i="5"/>
  <c r="HQ53" i="5"/>
  <c r="HP53" i="5"/>
  <c r="HO53" i="5"/>
  <c r="HN53" i="5"/>
  <c r="HM53" i="5"/>
  <c r="HL53" i="5"/>
  <c r="HK53" i="5"/>
  <c r="HJ53" i="5"/>
  <c r="HI53" i="5"/>
  <c r="HH53" i="5"/>
  <c r="HG53" i="5"/>
  <c r="HF53" i="5"/>
  <c r="HE53" i="5"/>
  <c r="HD53" i="5"/>
  <c r="HC53" i="5"/>
  <c r="HB53" i="5"/>
  <c r="HA53" i="5"/>
  <c r="GZ53" i="5"/>
  <c r="GY53" i="5"/>
  <c r="GX53" i="5"/>
  <c r="GW53" i="5"/>
  <c r="GV53" i="5"/>
  <c r="GU53" i="5"/>
  <c r="GT53" i="5"/>
  <c r="GS53" i="5"/>
  <c r="GR53" i="5"/>
  <c r="GQ53" i="5"/>
  <c r="GP53" i="5"/>
  <c r="GO53" i="5"/>
  <c r="GN53" i="5"/>
  <c r="GM53" i="5"/>
  <c r="GL53" i="5"/>
  <c r="GK53" i="5"/>
  <c r="GJ53" i="5"/>
  <c r="GI53" i="5"/>
  <c r="GH53" i="5"/>
  <c r="GG53" i="5"/>
  <c r="GF53" i="5"/>
  <c r="GE53" i="5"/>
  <c r="GD53" i="5"/>
  <c r="GC53" i="5"/>
  <c r="GB53" i="5"/>
  <c r="GA53" i="5"/>
  <c r="FZ53" i="5"/>
  <c r="FY53" i="5"/>
  <c r="FX53" i="5"/>
  <c r="FW53" i="5"/>
  <c r="FV53" i="5"/>
  <c r="FU53" i="5"/>
  <c r="FT53" i="5"/>
  <c r="FS53" i="5"/>
  <c r="FR53" i="5"/>
  <c r="FQ53" i="5"/>
  <c r="FP53" i="5"/>
  <c r="FO53" i="5"/>
  <c r="FN53" i="5"/>
  <c r="FM53" i="5"/>
  <c r="FL53" i="5"/>
  <c r="FK53" i="5"/>
  <c r="FJ53" i="5"/>
  <c r="FI53" i="5"/>
  <c r="FH53" i="5"/>
  <c r="FG53" i="5"/>
  <c r="FF53" i="5"/>
  <c r="FE53" i="5"/>
  <c r="FD53" i="5"/>
  <c r="FC53" i="5"/>
  <c r="FB53" i="5"/>
  <c r="FA53" i="5"/>
  <c r="EZ53" i="5"/>
  <c r="EY53" i="5"/>
  <c r="EX53" i="5"/>
  <c r="EW53" i="5"/>
  <c r="EV53" i="5"/>
  <c r="EU53" i="5"/>
  <c r="ET53" i="5"/>
  <c r="ES53" i="5"/>
  <c r="ER53" i="5"/>
  <c r="EQ53" i="5"/>
  <c r="EP53" i="5"/>
  <c r="EO53" i="5"/>
  <c r="EN53" i="5"/>
  <c r="EM53" i="5"/>
  <c r="EL53" i="5"/>
  <c r="EK53" i="5"/>
  <c r="EJ53" i="5"/>
  <c r="EI53" i="5"/>
  <c r="EH53" i="5"/>
  <c r="EG53" i="5"/>
  <c r="EF53" i="5"/>
  <c r="EE53" i="5"/>
  <c r="ED53" i="5"/>
  <c r="EC53" i="5"/>
  <c r="EB53" i="5"/>
  <c r="EA53" i="5"/>
  <c r="DZ53" i="5"/>
  <c r="DY53" i="5"/>
  <c r="DX53" i="5"/>
  <c r="DW53" i="5"/>
  <c r="DV53" i="5"/>
  <c r="DU53" i="5"/>
  <c r="DT53" i="5"/>
  <c r="DS53" i="5"/>
  <c r="DR53" i="5"/>
  <c r="DQ53" i="5"/>
  <c r="DP53" i="5"/>
  <c r="DO53" i="5"/>
  <c r="DN53" i="5"/>
  <c r="DM53" i="5"/>
  <c r="DL53" i="5"/>
  <c r="DK53" i="5"/>
  <c r="DJ53" i="5"/>
  <c r="DI53" i="5"/>
  <c r="DH53" i="5"/>
  <c r="DG53" i="5"/>
  <c r="DF53" i="5"/>
  <c r="DE53" i="5"/>
  <c r="DD53" i="5"/>
  <c r="DC53" i="5"/>
  <c r="DB53" i="5"/>
  <c r="DA53" i="5"/>
  <c r="CZ53" i="5"/>
  <c r="CY53" i="5"/>
  <c r="CX53" i="5"/>
  <c r="CW53" i="5"/>
  <c r="CV53" i="5"/>
  <c r="CU53" i="5"/>
  <c r="CT53" i="5"/>
  <c r="CS53" i="5"/>
  <c r="CR53" i="5"/>
  <c r="CQ53" i="5"/>
  <c r="CP53" i="5"/>
  <c r="CO53" i="5"/>
  <c r="CN53" i="5"/>
  <c r="CM53" i="5"/>
  <c r="CL53" i="5"/>
  <c r="CK53" i="5"/>
  <c r="CJ53" i="5"/>
  <c r="CI53" i="5"/>
  <c r="CH53" i="5"/>
  <c r="CG53" i="5"/>
  <c r="CF53" i="5"/>
  <c r="CE53" i="5"/>
  <c r="CD53" i="5"/>
  <c r="CC53" i="5"/>
  <c r="CB53" i="5"/>
  <c r="CA53" i="5"/>
  <c r="BZ53" i="5"/>
  <c r="BY53" i="5"/>
  <c r="BX53" i="5"/>
  <c r="BW53" i="5"/>
  <c r="BV53" i="5"/>
  <c r="BU53" i="5"/>
  <c r="BT53" i="5"/>
  <c r="BS53" i="5"/>
  <c r="BR53" i="5"/>
  <c r="BQ53" i="5"/>
  <c r="BP53" i="5"/>
  <c r="BO53" i="5"/>
  <c r="BN53" i="5"/>
  <c r="BM53" i="5"/>
  <c r="BL53" i="5"/>
  <c r="BK53" i="5"/>
  <c r="BJ53" i="5"/>
  <c r="BI53" i="5"/>
  <c r="BH53" i="5"/>
  <c r="BG53" i="5"/>
  <c r="BF53" i="5"/>
  <c r="BE53" i="5"/>
  <c r="BD53" i="5"/>
  <c r="BC53" i="5"/>
  <c r="BB53" i="5"/>
  <c r="BA53" i="5"/>
  <c r="AZ53" i="5"/>
  <c r="AY53" i="5"/>
  <c r="AX53" i="5"/>
  <c r="AW53" i="5"/>
  <c r="AV53" i="5"/>
  <c r="AU53" i="5"/>
  <c r="AT53" i="5"/>
  <c r="AS53" i="5"/>
  <c r="AR53" i="5"/>
  <c r="AQ53" i="5"/>
  <c r="AP53" i="5"/>
  <c r="AO53" i="5"/>
  <c r="AN53" i="5"/>
  <c r="AM53" i="5"/>
  <c r="AL53" i="5"/>
  <c r="AK53" i="5"/>
  <c r="AJ53" i="5"/>
  <c r="AI53" i="5"/>
  <c r="AH53" i="5"/>
  <c r="AG53" i="5"/>
  <c r="AF53" i="5"/>
  <c r="AE53" i="5"/>
  <c r="AD53" i="5"/>
  <c r="AC53" i="5"/>
  <c r="AB53" i="5"/>
  <c r="AA53" i="5"/>
  <c r="Z53" i="5"/>
  <c r="Y53" i="5"/>
  <c r="X53" i="5"/>
  <c r="W53" i="5"/>
  <c r="V53" i="5"/>
  <c r="U53" i="5"/>
  <c r="T53" i="5"/>
  <c r="S53" i="5"/>
  <c r="R53" i="5"/>
  <c r="Q53" i="5"/>
  <c r="P53" i="5"/>
  <c r="O53" i="5"/>
  <c r="N53" i="5"/>
  <c r="M53" i="5"/>
  <c r="L53" i="5"/>
  <c r="K53" i="5"/>
  <c r="J53" i="5"/>
  <c r="I53" i="5"/>
  <c r="H53" i="5"/>
  <c r="G53" i="5"/>
  <c r="F53" i="5"/>
  <c r="E53" i="5"/>
  <c r="D53" i="5"/>
  <c r="C53" i="5"/>
  <c r="B53" i="5"/>
  <c r="IR51" i="5"/>
  <c r="IQ51" i="5"/>
  <c r="IP51" i="5"/>
  <c r="IO51" i="5"/>
  <c r="IN51" i="5"/>
  <c r="IM51" i="5"/>
  <c r="IL51" i="5"/>
  <c r="IK51" i="5"/>
  <c r="IJ51" i="5"/>
  <c r="II51" i="5"/>
  <c r="IH51" i="5"/>
  <c r="IG51" i="5"/>
  <c r="IF51" i="5"/>
  <c r="IE51" i="5"/>
  <c r="ID51" i="5"/>
  <c r="IC51" i="5"/>
  <c r="IB51" i="5"/>
  <c r="IA51" i="5"/>
  <c r="HZ51" i="5"/>
  <c r="HY51" i="5"/>
  <c r="HX51" i="5"/>
  <c r="HW51" i="5"/>
  <c r="HV51" i="5"/>
  <c r="HU51" i="5"/>
  <c r="HT51" i="5"/>
  <c r="HS51" i="5"/>
  <c r="HR51" i="5"/>
  <c r="HQ51" i="5"/>
  <c r="HP51" i="5"/>
  <c r="HO51" i="5"/>
  <c r="HN51" i="5"/>
  <c r="HM51" i="5"/>
  <c r="HL51" i="5"/>
  <c r="HK51" i="5"/>
  <c r="HJ51" i="5"/>
  <c r="HI51" i="5"/>
  <c r="HH51" i="5"/>
  <c r="HG51" i="5"/>
  <c r="HF51" i="5"/>
  <c r="HE51" i="5"/>
  <c r="HD51" i="5"/>
  <c r="HC51" i="5"/>
  <c r="HB51" i="5"/>
  <c r="HA51" i="5"/>
  <c r="GZ51" i="5"/>
  <c r="GY51" i="5"/>
  <c r="GX51" i="5"/>
  <c r="GW51" i="5"/>
  <c r="GV51" i="5"/>
  <c r="GU51" i="5"/>
  <c r="GT51" i="5"/>
  <c r="GS51" i="5"/>
  <c r="GR51" i="5"/>
  <c r="GQ51" i="5"/>
  <c r="GP51" i="5"/>
  <c r="GO51" i="5"/>
  <c r="GN51" i="5"/>
  <c r="GM51" i="5"/>
  <c r="GL51" i="5"/>
  <c r="GK51" i="5"/>
  <c r="GJ51" i="5"/>
  <c r="GI51" i="5"/>
  <c r="GH51" i="5"/>
  <c r="GG51" i="5"/>
  <c r="GF51" i="5"/>
  <c r="GE51" i="5"/>
  <c r="GD51" i="5"/>
  <c r="GC51" i="5"/>
  <c r="GB51" i="5"/>
  <c r="GA51" i="5"/>
  <c r="FZ51" i="5"/>
  <c r="FY51" i="5"/>
  <c r="FX51" i="5"/>
  <c r="FW51" i="5"/>
  <c r="FV51" i="5"/>
  <c r="FU51" i="5"/>
  <c r="FT51" i="5"/>
  <c r="FS51" i="5"/>
  <c r="FR51" i="5"/>
  <c r="FQ51" i="5"/>
  <c r="FP51" i="5"/>
  <c r="FO51" i="5"/>
  <c r="FN51" i="5"/>
  <c r="FM51" i="5"/>
  <c r="FL51" i="5"/>
  <c r="FK51" i="5"/>
  <c r="FJ51" i="5"/>
  <c r="FI51" i="5"/>
  <c r="FH51" i="5"/>
  <c r="FG51" i="5"/>
  <c r="FF51" i="5"/>
  <c r="FE51" i="5"/>
  <c r="FD51" i="5"/>
  <c r="FC51" i="5"/>
  <c r="FB51" i="5"/>
  <c r="FA51" i="5"/>
  <c r="EZ51" i="5"/>
  <c r="EY51" i="5"/>
  <c r="EX51" i="5"/>
  <c r="EW51" i="5"/>
  <c r="EV51" i="5"/>
  <c r="EU51" i="5"/>
  <c r="ET51" i="5"/>
  <c r="ES51" i="5"/>
  <c r="ER51" i="5"/>
  <c r="EQ51" i="5"/>
  <c r="EP51" i="5"/>
  <c r="EO51" i="5"/>
  <c r="EN51" i="5"/>
  <c r="EM51" i="5"/>
  <c r="EL51" i="5"/>
  <c r="EK51" i="5"/>
  <c r="EJ51" i="5"/>
  <c r="EI51" i="5"/>
  <c r="EH51" i="5"/>
  <c r="EG51" i="5"/>
  <c r="EF51" i="5"/>
  <c r="EE51" i="5"/>
  <c r="ED51" i="5"/>
  <c r="EC51" i="5"/>
  <c r="EB51" i="5"/>
  <c r="EA51" i="5"/>
  <c r="DZ51" i="5"/>
  <c r="DY51" i="5"/>
  <c r="DX51" i="5"/>
  <c r="DW51" i="5"/>
  <c r="DV51" i="5"/>
  <c r="DU51" i="5"/>
  <c r="DT51" i="5"/>
  <c r="DS51" i="5"/>
  <c r="DR51" i="5"/>
  <c r="DQ51" i="5"/>
  <c r="DP51" i="5"/>
  <c r="DO51" i="5"/>
  <c r="DN51" i="5"/>
  <c r="DM51" i="5"/>
  <c r="DL51" i="5"/>
  <c r="DK51" i="5"/>
  <c r="DJ51" i="5"/>
  <c r="DI51" i="5"/>
  <c r="DH51" i="5"/>
  <c r="DG51" i="5"/>
  <c r="DF51" i="5"/>
  <c r="DE51" i="5"/>
  <c r="DD51" i="5"/>
  <c r="DC51" i="5"/>
  <c r="DB51" i="5"/>
  <c r="DA51" i="5"/>
  <c r="CZ51" i="5"/>
  <c r="CY51" i="5"/>
  <c r="CX51" i="5"/>
  <c r="CW51" i="5"/>
  <c r="CV51" i="5"/>
  <c r="CU51" i="5"/>
  <c r="CT51" i="5"/>
  <c r="CS51" i="5"/>
  <c r="CR51" i="5"/>
  <c r="CQ51" i="5"/>
  <c r="CP51" i="5"/>
  <c r="CO51" i="5"/>
  <c r="CN51" i="5"/>
  <c r="CM51" i="5"/>
  <c r="CL51" i="5"/>
  <c r="CK51" i="5"/>
  <c r="CJ51" i="5"/>
  <c r="CI51" i="5"/>
  <c r="CH51" i="5"/>
  <c r="CG51" i="5"/>
  <c r="CF51" i="5"/>
  <c r="CE51" i="5"/>
  <c r="CD51" i="5"/>
  <c r="CC51" i="5"/>
  <c r="CB51" i="5"/>
  <c r="CA51" i="5"/>
  <c r="BZ51" i="5"/>
  <c r="BY51" i="5"/>
  <c r="BX51" i="5"/>
  <c r="BW51" i="5"/>
  <c r="BV51" i="5"/>
  <c r="BU51" i="5"/>
  <c r="BT51" i="5"/>
  <c r="BS51" i="5"/>
  <c r="BR51" i="5"/>
  <c r="BQ51" i="5"/>
  <c r="BP51" i="5"/>
  <c r="BO51" i="5"/>
  <c r="BN51" i="5"/>
  <c r="BM51" i="5"/>
  <c r="BL51" i="5"/>
  <c r="BK51" i="5"/>
  <c r="BJ51" i="5"/>
  <c r="BI51" i="5"/>
  <c r="BH51" i="5"/>
  <c r="BG51" i="5"/>
  <c r="BF51" i="5"/>
  <c r="BE51" i="5"/>
  <c r="BD51" i="5"/>
  <c r="BC51" i="5"/>
  <c r="BB51" i="5"/>
  <c r="BA51" i="5"/>
  <c r="AZ51" i="5"/>
  <c r="AY51" i="5"/>
  <c r="AX51" i="5"/>
  <c r="AW51" i="5"/>
  <c r="AV51" i="5"/>
  <c r="AU51" i="5"/>
  <c r="AT51" i="5"/>
  <c r="AS51" i="5"/>
  <c r="AR51" i="5"/>
  <c r="AQ51" i="5"/>
  <c r="AP51" i="5"/>
  <c r="AO51" i="5"/>
  <c r="AN51" i="5"/>
  <c r="AM51" i="5"/>
  <c r="AL51" i="5"/>
  <c r="AK51" i="5"/>
  <c r="AJ51" i="5"/>
  <c r="AI51" i="5"/>
  <c r="AH51" i="5"/>
  <c r="AG51" i="5"/>
  <c r="AF51" i="5"/>
  <c r="AE51" i="5"/>
  <c r="AD51" i="5"/>
  <c r="AC51" i="5"/>
  <c r="AB51" i="5"/>
  <c r="AA51" i="5"/>
  <c r="Z51" i="5"/>
  <c r="Y51" i="5"/>
  <c r="X51" i="5"/>
  <c r="W51" i="5"/>
  <c r="V51" i="5"/>
  <c r="U51" i="5"/>
  <c r="T51" i="5"/>
  <c r="S51" i="5"/>
  <c r="R51" i="5"/>
  <c r="Q51" i="5"/>
  <c r="P51" i="5"/>
  <c r="O51" i="5"/>
  <c r="N51" i="5"/>
  <c r="M51" i="5"/>
  <c r="L51" i="5"/>
  <c r="K51" i="5"/>
  <c r="J51" i="5"/>
  <c r="I51" i="5"/>
  <c r="H51" i="5"/>
  <c r="G51" i="5"/>
  <c r="F51" i="5"/>
  <c r="E51" i="5"/>
  <c r="D51" i="5"/>
  <c r="C51" i="5"/>
  <c r="IR50" i="5"/>
  <c r="IQ50" i="5"/>
  <c r="IP50" i="5"/>
  <c r="IO50" i="5"/>
  <c r="IN50" i="5"/>
  <c r="IM50" i="5"/>
  <c r="IL50" i="5"/>
  <c r="IK50" i="5"/>
  <c r="IJ50" i="5"/>
  <c r="II50" i="5"/>
  <c r="IH50" i="5"/>
  <c r="IG50" i="5"/>
  <c r="IF50" i="5"/>
  <c r="IE50" i="5"/>
  <c r="ID50" i="5"/>
  <c r="IC50" i="5"/>
  <c r="IB50" i="5"/>
  <c r="IA50" i="5"/>
  <c r="HZ50" i="5"/>
  <c r="HY50" i="5"/>
  <c r="HX50" i="5"/>
  <c r="HW50" i="5"/>
  <c r="HV50" i="5"/>
  <c r="HU50" i="5"/>
  <c r="HT50" i="5"/>
  <c r="HS50" i="5"/>
  <c r="HR50" i="5"/>
  <c r="HQ50" i="5"/>
  <c r="HP50" i="5"/>
  <c r="HO50" i="5"/>
  <c r="HN50" i="5"/>
  <c r="HM50" i="5"/>
  <c r="HL50" i="5"/>
  <c r="HK50" i="5"/>
  <c r="HJ50" i="5"/>
  <c r="HI50" i="5"/>
  <c r="HH50" i="5"/>
  <c r="HG50" i="5"/>
  <c r="HF50" i="5"/>
  <c r="HE50" i="5"/>
  <c r="HD50" i="5"/>
  <c r="HC50" i="5"/>
  <c r="HB50" i="5"/>
  <c r="HA50" i="5"/>
  <c r="GZ50" i="5"/>
  <c r="GY50" i="5"/>
  <c r="GX50" i="5"/>
  <c r="GW50" i="5"/>
  <c r="GV50" i="5"/>
  <c r="GU50" i="5"/>
  <c r="GT50" i="5"/>
  <c r="GS50" i="5"/>
  <c r="GR50" i="5"/>
  <c r="GQ50" i="5"/>
  <c r="GP50" i="5"/>
  <c r="GO50" i="5"/>
  <c r="GN50" i="5"/>
  <c r="GM50" i="5"/>
  <c r="GL50" i="5"/>
  <c r="GK50" i="5"/>
  <c r="GJ50" i="5"/>
  <c r="GI50" i="5"/>
  <c r="GH50" i="5"/>
  <c r="GG50" i="5"/>
  <c r="GF50" i="5"/>
  <c r="GE50" i="5"/>
  <c r="GD50" i="5"/>
  <c r="GC50" i="5"/>
  <c r="GB50" i="5"/>
  <c r="GA50" i="5"/>
  <c r="FZ50" i="5"/>
  <c r="FY50" i="5"/>
  <c r="FX50" i="5"/>
  <c r="FW50" i="5"/>
  <c r="FV50" i="5"/>
  <c r="FU50" i="5"/>
  <c r="FT50" i="5"/>
  <c r="FS50" i="5"/>
  <c r="FR50" i="5"/>
  <c r="FQ50" i="5"/>
  <c r="FP50" i="5"/>
  <c r="FO50" i="5"/>
  <c r="FN50" i="5"/>
  <c r="FM50" i="5"/>
  <c r="FL50" i="5"/>
  <c r="FK50" i="5"/>
  <c r="FJ50" i="5"/>
  <c r="FI50" i="5"/>
  <c r="FH50" i="5"/>
  <c r="FG50" i="5"/>
  <c r="FF50" i="5"/>
  <c r="FE50" i="5"/>
  <c r="FD50" i="5"/>
  <c r="FC50" i="5"/>
  <c r="FB50" i="5"/>
  <c r="FA50" i="5"/>
  <c r="EZ50" i="5"/>
  <c r="EY50" i="5"/>
  <c r="EX50" i="5"/>
  <c r="EW50" i="5"/>
  <c r="EV50" i="5"/>
  <c r="EU50" i="5"/>
  <c r="ET50" i="5"/>
  <c r="ES50" i="5"/>
  <c r="ER50" i="5"/>
  <c r="EQ50" i="5"/>
  <c r="EP50" i="5"/>
  <c r="EO50" i="5"/>
  <c r="EN50" i="5"/>
  <c r="EM50" i="5"/>
  <c r="EL50" i="5"/>
  <c r="EK50" i="5"/>
  <c r="EJ50" i="5"/>
  <c r="EI50" i="5"/>
  <c r="EH50" i="5"/>
  <c r="EG50" i="5"/>
  <c r="EF50" i="5"/>
  <c r="EE50" i="5"/>
  <c r="ED50" i="5"/>
  <c r="EC50" i="5"/>
  <c r="EB50" i="5"/>
  <c r="EA50" i="5"/>
  <c r="DZ50" i="5"/>
  <c r="DY50" i="5"/>
  <c r="DX50" i="5"/>
  <c r="DW50" i="5"/>
  <c r="DV50" i="5"/>
  <c r="DU50" i="5"/>
  <c r="DT50" i="5"/>
  <c r="DS50" i="5"/>
  <c r="DR50" i="5"/>
  <c r="DQ50" i="5"/>
  <c r="DP50" i="5"/>
  <c r="DO50" i="5"/>
  <c r="DN50" i="5"/>
  <c r="DM50" i="5"/>
  <c r="DL50" i="5"/>
  <c r="DK50" i="5"/>
  <c r="DJ50" i="5"/>
  <c r="DI50" i="5"/>
  <c r="DH50" i="5"/>
  <c r="DG50" i="5"/>
  <c r="DF50" i="5"/>
  <c r="DE50" i="5"/>
  <c r="DD50" i="5"/>
  <c r="DC50" i="5"/>
  <c r="DB50" i="5"/>
  <c r="DA50" i="5"/>
  <c r="CZ50" i="5"/>
  <c r="CY50" i="5"/>
  <c r="CX50" i="5"/>
  <c r="CW50" i="5"/>
  <c r="CV50" i="5"/>
  <c r="CU50" i="5"/>
  <c r="CT50" i="5"/>
  <c r="CS50" i="5"/>
  <c r="CR50" i="5"/>
  <c r="CQ50" i="5"/>
  <c r="CP50" i="5"/>
  <c r="CO50" i="5"/>
  <c r="CN50" i="5"/>
  <c r="CM50" i="5"/>
  <c r="CL50" i="5"/>
  <c r="CK50" i="5"/>
  <c r="CJ50" i="5"/>
  <c r="CI50" i="5"/>
  <c r="CH50" i="5"/>
  <c r="CG50" i="5"/>
  <c r="CF50" i="5"/>
  <c r="CE50" i="5"/>
  <c r="CD50" i="5"/>
  <c r="CC50" i="5"/>
  <c r="CB50" i="5"/>
  <c r="CA50" i="5"/>
  <c r="BZ50" i="5"/>
  <c r="BY50" i="5"/>
  <c r="BX50" i="5"/>
  <c r="BW50" i="5"/>
  <c r="BV50" i="5"/>
  <c r="BU50" i="5"/>
  <c r="BT50" i="5"/>
  <c r="BS50" i="5"/>
  <c r="BR50" i="5"/>
  <c r="BQ50" i="5"/>
  <c r="BP50" i="5"/>
  <c r="BO50" i="5"/>
  <c r="BN50" i="5"/>
  <c r="BM50" i="5"/>
  <c r="BL50" i="5"/>
  <c r="BK50" i="5"/>
  <c r="BJ50" i="5"/>
  <c r="IR49" i="5"/>
  <c r="IQ49" i="5"/>
  <c r="IP49" i="5"/>
  <c r="IO49" i="5"/>
  <c r="IN49" i="5"/>
  <c r="IM49" i="5"/>
  <c r="IL49" i="5"/>
  <c r="IK49" i="5"/>
  <c r="IJ49" i="5"/>
  <c r="II49" i="5"/>
  <c r="IH49" i="5"/>
  <c r="IG49" i="5"/>
  <c r="IF49" i="5"/>
  <c r="IE49" i="5"/>
  <c r="ID49" i="5"/>
  <c r="IC49" i="5"/>
  <c r="IB49" i="5"/>
  <c r="IA49" i="5"/>
  <c r="HZ49" i="5"/>
  <c r="HY49" i="5"/>
  <c r="HX49" i="5"/>
  <c r="HW49" i="5"/>
  <c r="HV49" i="5"/>
  <c r="HU49" i="5"/>
  <c r="HT49" i="5"/>
  <c r="HS49" i="5"/>
  <c r="HR49" i="5"/>
  <c r="HQ49" i="5"/>
  <c r="HP49" i="5"/>
  <c r="HO49" i="5"/>
  <c r="HN49" i="5"/>
  <c r="HM49" i="5"/>
  <c r="HL49" i="5"/>
  <c r="HK49" i="5"/>
  <c r="HJ49" i="5"/>
  <c r="HI49" i="5"/>
  <c r="HH49" i="5"/>
  <c r="HG49" i="5"/>
  <c r="HF49" i="5"/>
  <c r="HE49" i="5"/>
  <c r="HD49" i="5"/>
  <c r="HC49" i="5"/>
  <c r="HB49" i="5"/>
  <c r="HA49" i="5"/>
  <c r="GZ49" i="5"/>
  <c r="GY49" i="5"/>
  <c r="GX49" i="5"/>
  <c r="GW49" i="5"/>
  <c r="GV49" i="5"/>
  <c r="GU49" i="5"/>
  <c r="GT49" i="5"/>
  <c r="GS49" i="5"/>
  <c r="GR49" i="5"/>
  <c r="GQ49" i="5"/>
  <c r="GP49" i="5"/>
  <c r="GO49" i="5"/>
  <c r="GN49" i="5"/>
  <c r="GM49" i="5"/>
  <c r="GL49" i="5"/>
  <c r="GK49" i="5"/>
  <c r="GJ49" i="5"/>
  <c r="GI49" i="5"/>
  <c r="GH49" i="5"/>
  <c r="GG49" i="5"/>
  <c r="GF49" i="5"/>
  <c r="GE49" i="5"/>
  <c r="GD49" i="5"/>
  <c r="GC49" i="5"/>
  <c r="GB49" i="5"/>
  <c r="GA49" i="5"/>
  <c r="FZ49" i="5"/>
  <c r="FY49" i="5"/>
  <c r="FX49" i="5"/>
  <c r="FW49" i="5"/>
  <c r="FV49" i="5"/>
  <c r="FU49" i="5"/>
  <c r="FT49" i="5"/>
  <c r="FS49" i="5"/>
  <c r="FR49" i="5"/>
  <c r="FQ49" i="5"/>
  <c r="FP49" i="5"/>
  <c r="FO49" i="5"/>
  <c r="FN49" i="5"/>
  <c r="FM49" i="5"/>
  <c r="FL49" i="5"/>
  <c r="FK49" i="5"/>
  <c r="FJ49" i="5"/>
  <c r="FI49" i="5"/>
  <c r="FH49" i="5"/>
  <c r="FG49" i="5"/>
  <c r="FF49" i="5"/>
  <c r="FE49" i="5"/>
  <c r="FD49" i="5"/>
  <c r="FC49" i="5"/>
  <c r="FB49" i="5"/>
  <c r="FA49" i="5"/>
  <c r="EZ49" i="5"/>
  <c r="EY49" i="5"/>
  <c r="EX49" i="5"/>
  <c r="EW49" i="5"/>
  <c r="EV49" i="5"/>
  <c r="EU49" i="5"/>
  <c r="ET49" i="5"/>
  <c r="ES49" i="5"/>
  <c r="ER49" i="5"/>
  <c r="EQ49" i="5"/>
  <c r="EP49" i="5"/>
  <c r="EO49" i="5"/>
  <c r="EN49" i="5"/>
  <c r="EM49" i="5"/>
  <c r="EL49" i="5"/>
  <c r="EK49" i="5"/>
  <c r="EJ49" i="5"/>
  <c r="EI49" i="5"/>
  <c r="EH49" i="5"/>
  <c r="EG49" i="5"/>
  <c r="EF49" i="5"/>
  <c r="EE49" i="5"/>
  <c r="ED49" i="5"/>
  <c r="EC49" i="5"/>
  <c r="EB49" i="5"/>
  <c r="EA49" i="5"/>
  <c r="DZ49" i="5"/>
  <c r="DY49" i="5"/>
  <c r="DX49" i="5"/>
  <c r="DW49" i="5"/>
  <c r="DV49" i="5"/>
  <c r="DU49" i="5"/>
  <c r="DT49" i="5"/>
  <c r="DS49" i="5"/>
  <c r="DR49" i="5"/>
  <c r="DQ49" i="5"/>
  <c r="DP49" i="5"/>
  <c r="DO49" i="5"/>
  <c r="DN49" i="5"/>
  <c r="DM49" i="5"/>
  <c r="DL49" i="5"/>
  <c r="DK49" i="5"/>
  <c r="DJ49" i="5"/>
  <c r="DI49" i="5"/>
  <c r="DH49" i="5"/>
  <c r="DG49" i="5"/>
  <c r="DF49" i="5"/>
  <c r="DE49" i="5"/>
  <c r="DD49" i="5"/>
  <c r="DC49" i="5"/>
  <c r="DB49" i="5"/>
  <c r="DA49" i="5"/>
  <c r="CZ49" i="5"/>
  <c r="CY49" i="5"/>
  <c r="CX49" i="5"/>
  <c r="CW49" i="5"/>
  <c r="CV49" i="5"/>
  <c r="CU49" i="5"/>
  <c r="CT49" i="5"/>
  <c r="CS49" i="5"/>
  <c r="CR49" i="5"/>
  <c r="CQ49" i="5"/>
  <c r="CP49" i="5"/>
  <c r="CO49" i="5"/>
  <c r="CN49" i="5"/>
  <c r="CM49" i="5"/>
  <c r="CL49" i="5"/>
  <c r="CK49" i="5"/>
  <c r="CJ49" i="5"/>
  <c r="CI49" i="5"/>
  <c r="CH49" i="5"/>
  <c r="CG49" i="5"/>
  <c r="CF49" i="5"/>
  <c r="CE49" i="5"/>
  <c r="CD49" i="5"/>
  <c r="CC49" i="5"/>
  <c r="CB49" i="5"/>
  <c r="CA49" i="5"/>
  <c r="BZ49" i="5"/>
  <c r="BY49" i="5"/>
  <c r="BX49" i="5"/>
  <c r="BW49" i="5"/>
  <c r="BV49" i="5"/>
  <c r="BU49" i="5"/>
  <c r="BT49" i="5"/>
  <c r="BS49" i="5"/>
  <c r="BR49" i="5"/>
  <c r="BQ49" i="5"/>
  <c r="BP49" i="5"/>
  <c r="BO49" i="5"/>
  <c r="BN49" i="5"/>
  <c r="BM49" i="5"/>
  <c r="BL49" i="5"/>
  <c r="BK49" i="5"/>
  <c r="BJ49" i="5"/>
  <c r="IR48" i="5"/>
  <c r="IQ48" i="5"/>
  <c r="IP48" i="5"/>
  <c r="IO48" i="5"/>
  <c r="IN48" i="5"/>
  <c r="IM48" i="5"/>
  <c r="IL48" i="5"/>
  <c r="IK48" i="5"/>
  <c r="IJ48" i="5"/>
  <c r="II48" i="5"/>
  <c r="IH48" i="5"/>
  <c r="IG48" i="5"/>
  <c r="IF48" i="5"/>
  <c r="IE48" i="5"/>
  <c r="ID48" i="5"/>
  <c r="IC48" i="5"/>
  <c r="IB48" i="5"/>
  <c r="IA48" i="5"/>
  <c r="HZ48" i="5"/>
  <c r="HY48" i="5"/>
  <c r="HX48" i="5"/>
  <c r="HW48" i="5"/>
  <c r="HV48" i="5"/>
  <c r="HU48" i="5"/>
  <c r="HT48" i="5"/>
  <c r="HS48" i="5"/>
  <c r="HR48" i="5"/>
  <c r="HQ48" i="5"/>
  <c r="HP48" i="5"/>
  <c r="HO48" i="5"/>
  <c r="HN48" i="5"/>
  <c r="HM48" i="5"/>
  <c r="HL48" i="5"/>
  <c r="HK48" i="5"/>
  <c r="HJ48" i="5"/>
  <c r="HI48" i="5"/>
  <c r="HH48" i="5"/>
  <c r="HG48" i="5"/>
  <c r="HF48" i="5"/>
  <c r="HE48" i="5"/>
  <c r="HD48" i="5"/>
  <c r="HC48" i="5"/>
  <c r="HB48" i="5"/>
  <c r="HA48" i="5"/>
  <c r="GZ48" i="5"/>
  <c r="GY48" i="5"/>
  <c r="GX48" i="5"/>
  <c r="GW48" i="5"/>
  <c r="GV48" i="5"/>
  <c r="GU48" i="5"/>
  <c r="GT48" i="5"/>
  <c r="GS48" i="5"/>
  <c r="GR48" i="5"/>
  <c r="GQ48" i="5"/>
  <c r="GP48" i="5"/>
  <c r="GO48" i="5"/>
  <c r="GN48" i="5"/>
  <c r="GM48" i="5"/>
  <c r="GL48" i="5"/>
  <c r="GK48" i="5"/>
  <c r="GJ48" i="5"/>
  <c r="GI48" i="5"/>
  <c r="GH48" i="5"/>
  <c r="GG48" i="5"/>
  <c r="GF48" i="5"/>
  <c r="GE48" i="5"/>
  <c r="GD48" i="5"/>
  <c r="GC48" i="5"/>
  <c r="GB48" i="5"/>
  <c r="GA48" i="5"/>
  <c r="FZ48" i="5"/>
  <c r="FY48" i="5"/>
  <c r="FX48" i="5"/>
  <c r="FW48" i="5"/>
  <c r="FV48" i="5"/>
  <c r="FU48" i="5"/>
  <c r="FT48" i="5"/>
  <c r="FS48" i="5"/>
  <c r="FR48" i="5"/>
  <c r="FQ48" i="5"/>
  <c r="FP48" i="5"/>
  <c r="FO48" i="5"/>
  <c r="FN48" i="5"/>
  <c r="FM48" i="5"/>
  <c r="FL48" i="5"/>
  <c r="FK48" i="5"/>
  <c r="FJ48" i="5"/>
  <c r="FI48" i="5"/>
  <c r="FH48" i="5"/>
  <c r="FG48" i="5"/>
  <c r="FF48" i="5"/>
  <c r="FE48" i="5"/>
  <c r="FD48" i="5"/>
  <c r="FC48" i="5"/>
  <c r="FB48" i="5"/>
  <c r="FA48" i="5"/>
  <c r="EZ48" i="5"/>
  <c r="EY48" i="5"/>
  <c r="EX48" i="5"/>
  <c r="EW48" i="5"/>
  <c r="EV48" i="5"/>
  <c r="EU48" i="5"/>
  <c r="ET48" i="5"/>
  <c r="ES48" i="5"/>
  <c r="ER48" i="5"/>
  <c r="EQ48" i="5"/>
  <c r="EP48" i="5"/>
  <c r="EO48" i="5"/>
  <c r="EN48" i="5"/>
  <c r="EM48" i="5"/>
  <c r="EL48" i="5"/>
  <c r="EK48" i="5"/>
  <c r="EJ48" i="5"/>
  <c r="EI48" i="5"/>
  <c r="EH48" i="5"/>
  <c r="EG48" i="5"/>
  <c r="EF48" i="5"/>
  <c r="EE48" i="5"/>
  <c r="ED48" i="5"/>
  <c r="EC48" i="5"/>
  <c r="EB48" i="5"/>
  <c r="EA48" i="5"/>
  <c r="DZ48" i="5"/>
  <c r="DY48" i="5"/>
  <c r="DX48" i="5"/>
  <c r="DW48" i="5"/>
  <c r="DV48" i="5"/>
  <c r="DU48" i="5"/>
  <c r="DT48" i="5"/>
  <c r="DS48" i="5"/>
  <c r="DR48" i="5"/>
  <c r="DQ48" i="5"/>
  <c r="DP48" i="5"/>
  <c r="DO48" i="5"/>
  <c r="DN48" i="5"/>
  <c r="DM48" i="5"/>
  <c r="DL48" i="5"/>
  <c r="DK48" i="5"/>
  <c r="DJ48" i="5"/>
  <c r="DI48" i="5"/>
  <c r="DH48" i="5"/>
  <c r="DG48" i="5"/>
  <c r="DF48" i="5"/>
  <c r="DE48" i="5"/>
  <c r="DD48" i="5"/>
  <c r="DC48" i="5"/>
  <c r="DB48" i="5"/>
  <c r="DA48" i="5"/>
  <c r="CZ48" i="5"/>
  <c r="CY48" i="5"/>
  <c r="CX48" i="5"/>
  <c r="CW48" i="5"/>
  <c r="CV48" i="5"/>
  <c r="CU48" i="5"/>
  <c r="CT48" i="5"/>
  <c r="CS48" i="5"/>
  <c r="CR48" i="5"/>
  <c r="CQ48" i="5"/>
  <c r="CP48" i="5"/>
  <c r="CO48" i="5"/>
  <c r="CN48" i="5"/>
  <c r="CM48" i="5"/>
  <c r="CL48" i="5"/>
  <c r="CK48" i="5"/>
  <c r="CJ48" i="5"/>
  <c r="CI48" i="5"/>
  <c r="CH48" i="5"/>
  <c r="CG48" i="5"/>
  <c r="CF48" i="5"/>
  <c r="CE48" i="5"/>
  <c r="CD48" i="5"/>
  <c r="CC48" i="5"/>
  <c r="CB48" i="5"/>
  <c r="CA48" i="5"/>
  <c r="BZ48" i="5"/>
  <c r="BY48" i="5"/>
  <c r="BX48" i="5"/>
  <c r="BW48" i="5"/>
  <c r="BV48" i="5"/>
  <c r="BU48" i="5"/>
  <c r="BT48" i="5"/>
  <c r="BS48" i="5"/>
  <c r="BR48" i="5"/>
  <c r="BQ48" i="5"/>
  <c r="BP48" i="5"/>
  <c r="BO48" i="5"/>
  <c r="BN48" i="5"/>
  <c r="BM48" i="5"/>
  <c r="BL48" i="5"/>
  <c r="BK48" i="5"/>
  <c r="BJ48" i="5"/>
  <c r="IR47" i="5"/>
  <c r="IQ47" i="5"/>
  <c r="IP47" i="5"/>
  <c r="IO47" i="5"/>
  <c r="IN47" i="5"/>
  <c r="IM47" i="5"/>
  <c r="IL47" i="5"/>
  <c r="IK47" i="5"/>
  <c r="IJ47" i="5"/>
  <c r="II47" i="5"/>
  <c r="IH47" i="5"/>
  <c r="IG47" i="5"/>
  <c r="IF47" i="5"/>
  <c r="IE47" i="5"/>
  <c r="ID47" i="5"/>
  <c r="IC47" i="5"/>
  <c r="IB47" i="5"/>
  <c r="IA47" i="5"/>
  <c r="HZ47" i="5"/>
  <c r="HY47" i="5"/>
  <c r="HX47" i="5"/>
  <c r="HW47" i="5"/>
  <c r="HV47" i="5"/>
  <c r="HU47" i="5"/>
  <c r="HT47" i="5"/>
  <c r="HS47" i="5"/>
  <c r="HR47" i="5"/>
  <c r="HQ47" i="5"/>
  <c r="HP47" i="5"/>
  <c r="HO47" i="5"/>
  <c r="HN47" i="5"/>
  <c r="HM47" i="5"/>
  <c r="HL47" i="5"/>
  <c r="HK47" i="5"/>
  <c r="HJ47" i="5"/>
  <c r="HI47" i="5"/>
  <c r="HH47" i="5"/>
  <c r="HG47" i="5"/>
  <c r="HF47" i="5"/>
  <c r="HE47" i="5"/>
  <c r="HD47" i="5"/>
  <c r="HC47" i="5"/>
  <c r="HB47" i="5"/>
  <c r="HA47" i="5"/>
  <c r="GZ47" i="5"/>
  <c r="GY47" i="5"/>
  <c r="GX47" i="5"/>
  <c r="GW47" i="5"/>
  <c r="GV47" i="5"/>
  <c r="GU47" i="5"/>
  <c r="GT47" i="5"/>
  <c r="GS47" i="5"/>
  <c r="GR47" i="5"/>
  <c r="GQ47" i="5"/>
  <c r="GP47" i="5"/>
  <c r="GO47" i="5"/>
  <c r="GN47" i="5"/>
  <c r="GM47" i="5"/>
  <c r="GL47" i="5"/>
  <c r="GK47" i="5"/>
  <c r="GJ47" i="5"/>
  <c r="GI47" i="5"/>
  <c r="GH47" i="5"/>
  <c r="GG47" i="5"/>
  <c r="GF47" i="5"/>
  <c r="GE47" i="5"/>
  <c r="GD47" i="5"/>
  <c r="GC47" i="5"/>
  <c r="GB47" i="5"/>
  <c r="GA47" i="5"/>
  <c r="FZ47" i="5"/>
  <c r="FY47" i="5"/>
  <c r="FX47" i="5"/>
  <c r="FW47" i="5"/>
  <c r="FV47" i="5"/>
  <c r="FU47" i="5"/>
  <c r="FT47" i="5"/>
  <c r="FS47" i="5"/>
  <c r="FR47" i="5"/>
  <c r="FQ47" i="5"/>
  <c r="FP47" i="5"/>
  <c r="FO47" i="5"/>
  <c r="FN47" i="5"/>
  <c r="FM47" i="5"/>
  <c r="FL47" i="5"/>
  <c r="FK47" i="5"/>
  <c r="FJ47" i="5"/>
  <c r="FI47" i="5"/>
  <c r="FH47" i="5"/>
  <c r="FG47" i="5"/>
  <c r="FF47" i="5"/>
  <c r="FE47" i="5"/>
  <c r="FD47" i="5"/>
  <c r="FC47" i="5"/>
  <c r="FB47" i="5"/>
  <c r="FA47" i="5"/>
  <c r="EZ47" i="5"/>
  <c r="EY47" i="5"/>
  <c r="EX47" i="5"/>
  <c r="EW47" i="5"/>
  <c r="EV47" i="5"/>
  <c r="EU47" i="5"/>
  <c r="ET47" i="5"/>
  <c r="ES47" i="5"/>
  <c r="ER47" i="5"/>
  <c r="EQ47" i="5"/>
  <c r="EP47" i="5"/>
  <c r="EO47" i="5"/>
  <c r="EN47" i="5"/>
  <c r="EM47" i="5"/>
  <c r="EL47" i="5"/>
  <c r="EK47" i="5"/>
  <c r="EJ47" i="5"/>
  <c r="EI47" i="5"/>
  <c r="EH47" i="5"/>
  <c r="EG47" i="5"/>
  <c r="EF47" i="5"/>
  <c r="EE47" i="5"/>
  <c r="ED47" i="5"/>
  <c r="EC47" i="5"/>
  <c r="EB47" i="5"/>
  <c r="EA47" i="5"/>
  <c r="DZ47" i="5"/>
  <c r="DY47" i="5"/>
  <c r="DX47" i="5"/>
  <c r="DW47" i="5"/>
  <c r="DV47" i="5"/>
  <c r="DU47" i="5"/>
  <c r="DT47" i="5"/>
  <c r="DS47" i="5"/>
  <c r="DR47" i="5"/>
  <c r="DQ47" i="5"/>
  <c r="DP47" i="5"/>
  <c r="DO47" i="5"/>
  <c r="DN47" i="5"/>
  <c r="DM47" i="5"/>
  <c r="DL47" i="5"/>
  <c r="DK47" i="5"/>
  <c r="DJ47" i="5"/>
  <c r="DI47" i="5"/>
  <c r="DH47" i="5"/>
  <c r="DG47" i="5"/>
  <c r="DF47" i="5"/>
  <c r="DE47" i="5"/>
  <c r="DD47" i="5"/>
  <c r="DC47" i="5"/>
  <c r="DB47" i="5"/>
  <c r="DA47" i="5"/>
  <c r="CZ47" i="5"/>
  <c r="CY47" i="5"/>
  <c r="CX47" i="5"/>
  <c r="CW47" i="5"/>
  <c r="CV47" i="5"/>
  <c r="CU47" i="5"/>
  <c r="CT47" i="5"/>
  <c r="CS47" i="5"/>
  <c r="CR47" i="5"/>
  <c r="CQ47" i="5"/>
  <c r="CP47" i="5"/>
  <c r="CO47" i="5"/>
  <c r="CN47" i="5"/>
  <c r="CM47" i="5"/>
  <c r="CL47" i="5"/>
  <c r="CK47" i="5"/>
  <c r="CJ47" i="5"/>
  <c r="CI47" i="5"/>
  <c r="CH47" i="5"/>
  <c r="CG47" i="5"/>
  <c r="CF47" i="5"/>
  <c r="CE47" i="5"/>
  <c r="CD47" i="5"/>
  <c r="CC47" i="5"/>
  <c r="CB47" i="5"/>
  <c r="CA47" i="5"/>
  <c r="BZ47" i="5"/>
  <c r="BY47" i="5"/>
  <c r="BX47" i="5"/>
  <c r="BW47" i="5"/>
  <c r="BV47" i="5"/>
  <c r="BU47" i="5"/>
  <c r="BT47" i="5"/>
  <c r="BS47" i="5"/>
  <c r="BR47" i="5"/>
  <c r="BQ47" i="5"/>
  <c r="BP47" i="5"/>
  <c r="BO47" i="5"/>
  <c r="BN47" i="5"/>
  <c r="BM47" i="5"/>
  <c r="BL47" i="5"/>
  <c r="BK47" i="5"/>
  <c r="BJ47" i="5"/>
  <c r="IR46" i="5"/>
  <c r="IQ46" i="5"/>
  <c r="IP46" i="5"/>
  <c r="IO46" i="5"/>
  <c r="IN46" i="5"/>
  <c r="IM46" i="5"/>
  <c r="IL46" i="5"/>
  <c r="IK46" i="5"/>
  <c r="IJ46" i="5"/>
  <c r="II46" i="5"/>
  <c r="IH46" i="5"/>
  <c r="IG46" i="5"/>
  <c r="IF46" i="5"/>
  <c r="IE46" i="5"/>
  <c r="ID46" i="5"/>
  <c r="IC46" i="5"/>
  <c r="IB46" i="5"/>
  <c r="IA46" i="5"/>
  <c r="HZ46" i="5"/>
  <c r="HY46" i="5"/>
  <c r="HX46" i="5"/>
  <c r="HW46" i="5"/>
  <c r="HV46" i="5"/>
  <c r="HU46" i="5"/>
  <c r="HT46" i="5"/>
  <c r="HS46" i="5"/>
  <c r="HR46" i="5"/>
  <c r="HQ46" i="5"/>
  <c r="HP46" i="5"/>
  <c r="HO46" i="5"/>
  <c r="HN46" i="5"/>
  <c r="HM46" i="5"/>
  <c r="HL46" i="5"/>
  <c r="HK46" i="5"/>
  <c r="HJ46" i="5"/>
  <c r="HI46" i="5"/>
  <c r="HH46" i="5"/>
  <c r="HG46" i="5"/>
  <c r="HF46" i="5"/>
  <c r="HE46" i="5"/>
  <c r="HD46" i="5"/>
  <c r="HC46" i="5"/>
  <c r="HB46" i="5"/>
  <c r="HA46" i="5"/>
  <c r="GZ46" i="5"/>
  <c r="GY46" i="5"/>
  <c r="GX46" i="5"/>
  <c r="GW46" i="5"/>
  <c r="GV46" i="5"/>
  <c r="GU46" i="5"/>
  <c r="GT46" i="5"/>
  <c r="GS46" i="5"/>
  <c r="GR46" i="5"/>
  <c r="GQ46" i="5"/>
  <c r="GP46" i="5"/>
  <c r="GO46" i="5"/>
  <c r="GN46" i="5"/>
  <c r="GM46" i="5"/>
  <c r="GL46" i="5"/>
  <c r="GK46" i="5"/>
  <c r="GJ46" i="5"/>
  <c r="GI46" i="5"/>
  <c r="GH46" i="5"/>
  <c r="GG46" i="5"/>
  <c r="GF46" i="5"/>
  <c r="GE46" i="5"/>
  <c r="GD46" i="5"/>
  <c r="GC46" i="5"/>
  <c r="GB46" i="5"/>
  <c r="GA46" i="5"/>
  <c r="FZ46" i="5"/>
  <c r="FY46" i="5"/>
  <c r="FX46" i="5"/>
  <c r="FW46" i="5"/>
  <c r="FV46" i="5"/>
  <c r="FU46" i="5"/>
  <c r="FT46" i="5"/>
  <c r="FS46" i="5"/>
  <c r="FR46" i="5"/>
  <c r="FQ46" i="5"/>
  <c r="FP46" i="5"/>
  <c r="FO46" i="5"/>
  <c r="FN46" i="5"/>
  <c r="FM46" i="5"/>
  <c r="FL46" i="5"/>
  <c r="FK46" i="5"/>
  <c r="FJ46" i="5"/>
  <c r="FI46" i="5"/>
  <c r="FH46" i="5"/>
  <c r="FG46" i="5"/>
  <c r="FF46" i="5"/>
  <c r="FE46" i="5"/>
  <c r="FD46" i="5"/>
  <c r="FC46" i="5"/>
  <c r="FB46" i="5"/>
  <c r="FA46" i="5"/>
  <c r="EZ46" i="5"/>
  <c r="EY46" i="5"/>
  <c r="EX46" i="5"/>
  <c r="EW46" i="5"/>
  <c r="EV46" i="5"/>
  <c r="EU46" i="5"/>
  <c r="ET46" i="5"/>
  <c r="ES46" i="5"/>
  <c r="ER46" i="5"/>
  <c r="EQ46" i="5"/>
  <c r="EP46" i="5"/>
  <c r="EO46" i="5"/>
  <c r="EN46" i="5"/>
  <c r="EM46" i="5"/>
  <c r="EL46" i="5"/>
  <c r="EK46" i="5"/>
  <c r="EJ46" i="5"/>
  <c r="EI46" i="5"/>
  <c r="EH46" i="5"/>
  <c r="EG46" i="5"/>
  <c r="EF46" i="5"/>
  <c r="EE46" i="5"/>
  <c r="ED46" i="5"/>
  <c r="EC46" i="5"/>
  <c r="EB46" i="5"/>
  <c r="EA46" i="5"/>
  <c r="DZ46" i="5"/>
  <c r="DY46" i="5"/>
  <c r="DX46" i="5"/>
  <c r="DW46" i="5"/>
  <c r="DV46" i="5"/>
  <c r="DU46" i="5"/>
  <c r="DT46" i="5"/>
  <c r="DS46" i="5"/>
  <c r="DR46" i="5"/>
  <c r="DQ46" i="5"/>
  <c r="DP46" i="5"/>
  <c r="DO46" i="5"/>
  <c r="DN46" i="5"/>
  <c r="DM46" i="5"/>
  <c r="DL46" i="5"/>
  <c r="DK46" i="5"/>
  <c r="DJ46" i="5"/>
  <c r="DI46" i="5"/>
  <c r="DH46" i="5"/>
  <c r="DG46" i="5"/>
  <c r="DF46" i="5"/>
  <c r="DE46" i="5"/>
  <c r="DD46" i="5"/>
  <c r="DC46" i="5"/>
  <c r="DB46" i="5"/>
  <c r="DA46" i="5"/>
  <c r="CZ46" i="5"/>
  <c r="CY46" i="5"/>
  <c r="CX46" i="5"/>
  <c r="CW46" i="5"/>
  <c r="CV46" i="5"/>
  <c r="CU46" i="5"/>
  <c r="CT46" i="5"/>
  <c r="CS46" i="5"/>
  <c r="CR46" i="5"/>
  <c r="CQ46" i="5"/>
  <c r="CP46" i="5"/>
  <c r="CO46" i="5"/>
  <c r="CN46" i="5"/>
  <c r="CM46" i="5"/>
  <c r="CL46" i="5"/>
  <c r="CK46" i="5"/>
  <c r="CJ46" i="5"/>
  <c r="CI46" i="5"/>
  <c r="CH46" i="5"/>
  <c r="CG46" i="5"/>
  <c r="CF46" i="5"/>
  <c r="CE46" i="5"/>
  <c r="CD46" i="5"/>
  <c r="CC46" i="5"/>
  <c r="CB46" i="5"/>
  <c r="CA46" i="5"/>
  <c r="BZ46" i="5"/>
  <c r="BY46" i="5"/>
  <c r="BX46" i="5"/>
  <c r="BW46" i="5"/>
  <c r="BV46" i="5"/>
  <c r="BU46" i="5"/>
  <c r="BT46" i="5"/>
  <c r="BS46" i="5"/>
  <c r="BR46" i="5"/>
  <c r="BQ46" i="5"/>
  <c r="BP46" i="5"/>
  <c r="BO46" i="5"/>
  <c r="BN46" i="5"/>
  <c r="BM46" i="5"/>
  <c r="BL46" i="5"/>
  <c r="BK46" i="5"/>
  <c r="BJ46" i="5"/>
  <c r="BI46" i="5"/>
  <c r="BH46" i="5"/>
  <c r="BG46" i="5"/>
  <c r="BF46" i="5"/>
  <c r="BE46" i="5"/>
  <c r="BD46" i="5"/>
  <c r="BC46" i="5"/>
  <c r="BB46" i="5"/>
  <c r="BA46" i="5"/>
  <c r="AZ46" i="5"/>
  <c r="AY46" i="5"/>
  <c r="AX46" i="5"/>
  <c r="AW46" i="5"/>
  <c r="AV46" i="5"/>
  <c r="AU46" i="5"/>
  <c r="AT46" i="5"/>
  <c r="AS46" i="5"/>
  <c r="AR46" i="5"/>
  <c r="AQ46" i="5"/>
  <c r="AP46" i="5"/>
  <c r="AO46" i="5"/>
  <c r="AN46" i="5"/>
  <c r="AM46" i="5"/>
  <c r="AL46" i="5"/>
  <c r="AK46" i="5"/>
  <c r="AJ46" i="5"/>
  <c r="AI46" i="5"/>
  <c r="AH46" i="5"/>
  <c r="AG46" i="5"/>
  <c r="AF46" i="5"/>
  <c r="AE46" i="5"/>
  <c r="AD46" i="5"/>
  <c r="AC46" i="5"/>
  <c r="AB46" i="5"/>
  <c r="AA46" i="5"/>
  <c r="Z46" i="5"/>
  <c r="Y46" i="5"/>
  <c r="X46" i="5"/>
  <c r="W46" i="5"/>
  <c r="V46" i="5"/>
  <c r="U46" i="5"/>
  <c r="T46" i="5"/>
  <c r="S46" i="5"/>
  <c r="R46" i="5"/>
  <c r="Q46" i="5"/>
  <c r="P46" i="5"/>
  <c r="O46" i="5"/>
  <c r="N46" i="5"/>
  <c r="M46" i="5"/>
  <c r="L46" i="5"/>
  <c r="K46" i="5"/>
  <c r="J46" i="5"/>
  <c r="I46" i="5"/>
  <c r="H46" i="5"/>
  <c r="G46" i="5"/>
  <c r="F46" i="5"/>
  <c r="E46" i="5"/>
  <c r="D46" i="5"/>
  <c r="C46" i="5"/>
  <c r="IR45" i="5"/>
  <c r="IQ45" i="5"/>
  <c r="IP45" i="5"/>
  <c r="IO45" i="5"/>
  <c r="IN45" i="5"/>
  <c r="IM45" i="5"/>
  <c r="IL45" i="5"/>
  <c r="IK45" i="5"/>
  <c r="IJ45" i="5"/>
  <c r="II45" i="5"/>
  <c r="IH45" i="5"/>
  <c r="IG45" i="5"/>
  <c r="IF45" i="5"/>
  <c r="IE45" i="5"/>
  <c r="ID45" i="5"/>
  <c r="IC45" i="5"/>
  <c r="IB45" i="5"/>
  <c r="IA45" i="5"/>
  <c r="HZ45" i="5"/>
  <c r="HY45" i="5"/>
  <c r="HX45" i="5"/>
  <c r="HW45" i="5"/>
  <c r="HV45" i="5"/>
  <c r="HU45" i="5"/>
  <c r="HT45" i="5"/>
  <c r="HS45" i="5"/>
  <c r="HR45" i="5"/>
  <c r="HQ45" i="5"/>
  <c r="HP45" i="5"/>
  <c r="HO45" i="5"/>
  <c r="HN45" i="5"/>
  <c r="HM45" i="5"/>
  <c r="HL45" i="5"/>
  <c r="HK45" i="5"/>
  <c r="HJ45" i="5"/>
  <c r="HI45" i="5"/>
  <c r="HH45" i="5"/>
  <c r="HG45" i="5"/>
  <c r="HF45" i="5"/>
  <c r="HE45" i="5"/>
  <c r="HD45" i="5"/>
  <c r="HC45" i="5"/>
  <c r="HB45" i="5"/>
  <c r="HA45" i="5"/>
  <c r="GZ45" i="5"/>
  <c r="GY45" i="5"/>
  <c r="GX45" i="5"/>
  <c r="GW45" i="5"/>
  <c r="GV45" i="5"/>
  <c r="GU45" i="5"/>
  <c r="GT45" i="5"/>
  <c r="GS45" i="5"/>
  <c r="GR45" i="5"/>
  <c r="GQ45" i="5"/>
  <c r="GP45" i="5"/>
  <c r="GO45" i="5"/>
  <c r="GN45" i="5"/>
  <c r="GM45" i="5"/>
  <c r="GL45" i="5"/>
  <c r="GK45" i="5"/>
  <c r="GJ45" i="5"/>
  <c r="GI45" i="5"/>
  <c r="GH45" i="5"/>
  <c r="GG45" i="5"/>
  <c r="GF45" i="5"/>
  <c r="GE45" i="5"/>
  <c r="GD45" i="5"/>
  <c r="GC45" i="5"/>
  <c r="GB45" i="5"/>
  <c r="GA45" i="5"/>
  <c r="FZ45" i="5"/>
  <c r="FY45" i="5"/>
  <c r="FX45" i="5"/>
  <c r="FW45" i="5"/>
  <c r="FV45" i="5"/>
  <c r="FU45" i="5"/>
  <c r="FT45" i="5"/>
  <c r="FS45" i="5"/>
  <c r="FR45" i="5"/>
  <c r="FQ45" i="5"/>
  <c r="FP45" i="5"/>
  <c r="FO45" i="5"/>
  <c r="FN45" i="5"/>
  <c r="FM45" i="5"/>
  <c r="FL45" i="5"/>
  <c r="FK45" i="5"/>
  <c r="FJ45" i="5"/>
  <c r="FI45" i="5"/>
  <c r="FH45" i="5"/>
  <c r="FG45" i="5"/>
  <c r="FF45" i="5"/>
  <c r="FE45" i="5"/>
  <c r="FD45" i="5"/>
  <c r="FC45" i="5"/>
  <c r="FB45" i="5"/>
  <c r="FA45" i="5"/>
  <c r="EZ45" i="5"/>
  <c r="EY45" i="5"/>
  <c r="EX45" i="5"/>
  <c r="EW45" i="5"/>
  <c r="EV45" i="5"/>
  <c r="EU45" i="5"/>
  <c r="ET45" i="5"/>
  <c r="ES45" i="5"/>
  <c r="ER45" i="5"/>
  <c r="EQ45" i="5"/>
  <c r="EP45" i="5"/>
  <c r="EO45" i="5"/>
  <c r="EN45" i="5"/>
  <c r="EM45" i="5"/>
  <c r="EL45" i="5"/>
  <c r="EK45" i="5"/>
  <c r="EJ45" i="5"/>
  <c r="EI45" i="5"/>
  <c r="EH45" i="5"/>
  <c r="EG45" i="5"/>
  <c r="EF45" i="5"/>
  <c r="EE45" i="5"/>
  <c r="ED45" i="5"/>
  <c r="EC45" i="5"/>
  <c r="EB45" i="5"/>
  <c r="EA45" i="5"/>
  <c r="DZ45" i="5"/>
  <c r="DY45" i="5"/>
  <c r="DX45" i="5"/>
  <c r="DW45" i="5"/>
  <c r="DV45" i="5"/>
  <c r="DU45" i="5"/>
  <c r="DT45" i="5"/>
  <c r="DS45" i="5"/>
  <c r="DR45" i="5"/>
  <c r="DQ45" i="5"/>
  <c r="DP45" i="5"/>
  <c r="DO45" i="5"/>
  <c r="DN45" i="5"/>
  <c r="DM45" i="5"/>
  <c r="DL45" i="5"/>
  <c r="DK45" i="5"/>
  <c r="DJ45" i="5"/>
  <c r="DI45" i="5"/>
  <c r="DH45" i="5"/>
  <c r="DG45" i="5"/>
  <c r="DF45" i="5"/>
  <c r="DE45" i="5"/>
  <c r="DD45" i="5"/>
  <c r="DC45" i="5"/>
  <c r="DB45" i="5"/>
  <c r="DA45" i="5"/>
  <c r="CZ45" i="5"/>
  <c r="CY45" i="5"/>
  <c r="CX45" i="5"/>
  <c r="CW45" i="5"/>
  <c r="CV45" i="5"/>
  <c r="CU45" i="5"/>
  <c r="CT45" i="5"/>
  <c r="CS45" i="5"/>
  <c r="CR45" i="5"/>
  <c r="CQ45" i="5"/>
  <c r="CP45" i="5"/>
  <c r="CO45" i="5"/>
  <c r="CN45" i="5"/>
  <c r="CM45" i="5"/>
  <c r="CL45" i="5"/>
  <c r="CK45" i="5"/>
  <c r="CJ45" i="5"/>
  <c r="CI45" i="5"/>
  <c r="CH45" i="5"/>
  <c r="CG45" i="5"/>
  <c r="CF45" i="5"/>
  <c r="CE45" i="5"/>
  <c r="CD45" i="5"/>
  <c r="CC45" i="5"/>
  <c r="CB45" i="5"/>
  <c r="CA45" i="5"/>
  <c r="BZ45" i="5"/>
  <c r="BY45" i="5"/>
  <c r="BX45" i="5"/>
  <c r="BW45" i="5"/>
  <c r="BV45" i="5"/>
  <c r="BU45" i="5"/>
  <c r="BT45" i="5"/>
  <c r="BS45" i="5"/>
  <c r="BR45" i="5"/>
  <c r="BQ45" i="5"/>
  <c r="BP45" i="5"/>
  <c r="BO45" i="5"/>
  <c r="BN45" i="5"/>
  <c r="BM45" i="5"/>
  <c r="BL45" i="5"/>
  <c r="BK45" i="5"/>
  <c r="BJ45" i="5"/>
  <c r="BI45" i="5"/>
  <c r="BH45" i="5"/>
  <c r="BG45" i="5"/>
  <c r="BF45" i="5"/>
  <c r="BE45" i="5"/>
  <c r="BD45" i="5"/>
  <c r="BC45" i="5"/>
  <c r="BB45" i="5"/>
  <c r="BA45" i="5"/>
  <c r="AZ45" i="5"/>
  <c r="AY45" i="5"/>
  <c r="AX45" i="5"/>
  <c r="AW45" i="5"/>
  <c r="AV45" i="5"/>
  <c r="AU45" i="5"/>
  <c r="AT45" i="5"/>
  <c r="AS45" i="5"/>
  <c r="AR45" i="5"/>
  <c r="AQ45" i="5"/>
  <c r="AP45" i="5"/>
  <c r="AO45" i="5"/>
  <c r="AN45" i="5"/>
  <c r="AM45" i="5"/>
  <c r="AL45" i="5"/>
  <c r="AK45" i="5"/>
  <c r="AJ45" i="5"/>
  <c r="AI45" i="5"/>
  <c r="AH45" i="5"/>
  <c r="AG45" i="5"/>
  <c r="AF45" i="5"/>
  <c r="AE45" i="5"/>
  <c r="AD45" i="5"/>
  <c r="AC45" i="5"/>
  <c r="AB45" i="5"/>
  <c r="AA45" i="5"/>
  <c r="Z45" i="5"/>
  <c r="Y45" i="5"/>
  <c r="X45" i="5"/>
  <c r="W45" i="5"/>
  <c r="V45" i="5"/>
  <c r="U45" i="5"/>
  <c r="T45" i="5"/>
  <c r="S45" i="5"/>
  <c r="R45" i="5"/>
  <c r="Q45" i="5"/>
  <c r="P45" i="5"/>
  <c r="O45" i="5"/>
  <c r="N45" i="5"/>
  <c r="M45" i="5"/>
  <c r="L45" i="5"/>
  <c r="K45" i="5"/>
  <c r="J45" i="5"/>
  <c r="I45" i="5"/>
  <c r="H45" i="5"/>
  <c r="G45" i="5"/>
  <c r="F45" i="5"/>
  <c r="E45" i="5"/>
  <c r="D45" i="5"/>
  <c r="C45" i="5"/>
  <c r="IR44" i="5"/>
  <c r="IQ44" i="5"/>
  <c r="IP44" i="5"/>
  <c r="IO44" i="5"/>
  <c r="IN44" i="5"/>
  <c r="IM44" i="5"/>
  <c r="IL44" i="5"/>
  <c r="IK44" i="5"/>
  <c r="IJ44" i="5"/>
  <c r="II44" i="5"/>
  <c r="IH44" i="5"/>
  <c r="IG44" i="5"/>
  <c r="IF44" i="5"/>
  <c r="IE44" i="5"/>
  <c r="ID44" i="5"/>
  <c r="IC44" i="5"/>
  <c r="IB44" i="5"/>
  <c r="IA44" i="5"/>
  <c r="HZ44" i="5"/>
  <c r="HY44" i="5"/>
  <c r="HX44" i="5"/>
  <c r="HW44" i="5"/>
  <c r="HV44" i="5"/>
  <c r="HU44" i="5"/>
  <c r="HT44" i="5"/>
  <c r="HS44" i="5"/>
  <c r="HR44" i="5"/>
  <c r="HQ44" i="5"/>
  <c r="HP44" i="5"/>
  <c r="HO44" i="5"/>
  <c r="HN44" i="5"/>
  <c r="HM44" i="5"/>
  <c r="HL44" i="5"/>
  <c r="HK44" i="5"/>
  <c r="HJ44" i="5"/>
  <c r="HI44" i="5"/>
  <c r="HH44" i="5"/>
  <c r="HG44" i="5"/>
  <c r="HF44" i="5"/>
  <c r="HE44" i="5"/>
  <c r="HD44" i="5"/>
  <c r="HC44" i="5"/>
  <c r="HB44" i="5"/>
  <c r="HA44" i="5"/>
  <c r="GZ44" i="5"/>
  <c r="GY44" i="5"/>
  <c r="GX44" i="5"/>
  <c r="GW44" i="5"/>
  <c r="GV44" i="5"/>
  <c r="GU44" i="5"/>
  <c r="GT44" i="5"/>
  <c r="GS44" i="5"/>
  <c r="GR44" i="5"/>
  <c r="GQ44" i="5"/>
  <c r="GP44" i="5"/>
  <c r="GO44" i="5"/>
  <c r="GN44" i="5"/>
  <c r="GM44" i="5"/>
  <c r="GL44" i="5"/>
  <c r="GK44" i="5"/>
  <c r="GJ44" i="5"/>
  <c r="GI44" i="5"/>
  <c r="GH44" i="5"/>
  <c r="GG44" i="5"/>
  <c r="GF44" i="5"/>
  <c r="GE44" i="5"/>
  <c r="GD44" i="5"/>
  <c r="GC44" i="5"/>
  <c r="GB44" i="5"/>
  <c r="GA44" i="5"/>
  <c r="FZ44" i="5"/>
  <c r="FY44" i="5"/>
  <c r="FX44" i="5"/>
  <c r="FW44" i="5"/>
  <c r="FV44" i="5"/>
  <c r="FU44" i="5"/>
  <c r="FT44" i="5"/>
  <c r="FS44" i="5"/>
  <c r="FR44" i="5"/>
  <c r="FQ44" i="5"/>
  <c r="FP44" i="5"/>
  <c r="FO44" i="5"/>
  <c r="FN44" i="5"/>
  <c r="FM44" i="5"/>
  <c r="FL44" i="5"/>
  <c r="FK44" i="5"/>
  <c r="FJ44" i="5"/>
  <c r="FI44" i="5"/>
  <c r="FH44" i="5"/>
  <c r="FG44" i="5"/>
  <c r="FF44" i="5"/>
  <c r="FE44" i="5"/>
  <c r="FD44" i="5"/>
  <c r="FC44" i="5"/>
  <c r="FB44" i="5"/>
  <c r="FA44" i="5"/>
  <c r="EZ44" i="5"/>
  <c r="EY44" i="5"/>
  <c r="EX44" i="5"/>
  <c r="EW44" i="5"/>
  <c r="EV44" i="5"/>
  <c r="EU44" i="5"/>
  <c r="ET44" i="5"/>
  <c r="ES44" i="5"/>
  <c r="ER44" i="5"/>
  <c r="EQ44" i="5"/>
  <c r="EP44" i="5"/>
  <c r="EO44" i="5"/>
  <c r="EN44" i="5"/>
  <c r="EM44" i="5"/>
  <c r="EL44" i="5"/>
  <c r="EK44" i="5"/>
  <c r="EJ44" i="5"/>
  <c r="EI44" i="5"/>
  <c r="EH44" i="5"/>
  <c r="EG44" i="5"/>
  <c r="EF44" i="5"/>
  <c r="EE44" i="5"/>
  <c r="ED44" i="5"/>
  <c r="EC44" i="5"/>
  <c r="EB44" i="5"/>
  <c r="EA44" i="5"/>
  <c r="DZ44" i="5"/>
  <c r="DY44" i="5"/>
  <c r="DX44" i="5"/>
  <c r="DW44" i="5"/>
  <c r="DV44" i="5"/>
  <c r="DU44" i="5"/>
  <c r="DT44" i="5"/>
  <c r="DS44" i="5"/>
  <c r="DR44" i="5"/>
  <c r="DQ44" i="5"/>
  <c r="DP44" i="5"/>
  <c r="DO44" i="5"/>
  <c r="DN44" i="5"/>
  <c r="DM44" i="5"/>
  <c r="DL44" i="5"/>
  <c r="DK44" i="5"/>
  <c r="DJ44" i="5"/>
  <c r="DI44" i="5"/>
  <c r="DH44" i="5"/>
  <c r="DG44" i="5"/>
  <c r="DF44" i="5"/>
  <c r="DE44" i="5"/>
  <c r="DD44" i="5"/>
  <c r="DC44" i="5"/>
  <c r="DB44" i="5"/>
  <c r="DA44" i="5"/>
  <c r="CZ44" i="5"/>
  <c r="CY44" i="5"/>
  <c r="CX44" i="5"/>
  <c r="CW44" i="5"/>
  <c r="CV44" i="5"/>
  <c r="CU44" i="5"/>
  <c r="CT44" i="5"/>
  <c r="CS44" i="5"/>
  <c r="CR44" i="5"/>
  <c r="CQ44" i="5"/>
  <c r="CP44" i="5"/>
  <c r="CO44" i="5"/>
  <c r="CN44" i="5"/>
  <c r="CM44" i="5"/>
  <c r="CL44" i="5"/>
  <c r="CK44" i="5"/>
  <c r="CJ44" i="5"/>
  <c r="CI44" i="5"/>
  <c r="CH44" i="5"/>
  <c r="CG44" i="5"/>
  <c r="CF44" i="5"/>
  <c r="CE44" i="5"/>
  <c r="CD44" i="5"/>
  <c r="CC44" i="5"/>
  <c r="CB44" i="5"/>
  <c r="CA44" i="5"/>
  <c r="BZ44" i="5"/>
  <c r="BY44" i="5"/>
  <c r="BX44" i="5"/>
  <c r="BW44" i="5"/>
  <c r="BV44" i="5"/>
  <c r="BU44" i="5"/>
  <c r="BT44" i="5"/>
  <c r="BS44" i="5"/>
  <c r="BR44" i="5"/>
  <c r="BQ44" i="5"/>
  <c r="BP44" i="5"/>
  <c r="BO44" i="5"/>
  <c r="BN44" i="5"/>
  <c r="BM44" i="5"/>
  <c r="BL44" i="5"/>
  <c r="BK44" i="5"/>
  <c r="BJ44" i="5"/>
  <c r="BI44" i="5"/>
  <c r="BH44" i="5"/>
  <c r="BG44" i="5"/>
  <c r="BF44" i="5"/>
  <c r="BE44" i="5"/>
  <c r="BD44" i="5"/>
  <c r="BC44" i="5"/>
  <c r="BB44" i="5"/>
  <c r="BA44" i="5"/>
  <c r="AZ44" i="5"/>
  <c r="AY44" i="5"/>
  <c r="AX44" i="5"/>
  <c r="AW44" i="5"/>
  <c r="AV44" i="5"/>
  <c r="AU44" i="5"/>
  <c r="AT44" i="5"/>
  <c r="AS44" i="5"/>
  <c r="AR44" i="5"/>
  <c r="AQ44" i="5"/>
  <c r="AP44" i="5"/>
  <c r="AO44" i="5"/>
  <c r="AN44" i="5"/>
  <c r="AM44" i="5"/>
  <c r="AL44" i="5"/>
  <c r="AK44" i="5"/>
  <c r="AJ44" i="5"/>
  <c r="AI44" i="5"/>
  <c r="AH44" i="5"/>
  <c r="AG44" i="5"/>
  <c r="AF44" i="5"/>
  <c r="AE44" i="5"/>
  <c r="AD44" i="5"/>
  <c r="AC44" i="5"/>
  <c r="AB44" i="5"/>
  <c r="AA44" i="5"/>
  <c r="Z44" i="5"/>
  <c r="Y44" i="5"/>
  <c r="X44" i="5"/>
  <c r="W44" i="5"/>
  <c r="V44" i="5"/>
  <c r="U44" i="5"/>
  <c r="T44" i="5"/>
  <c r="S44" i="5"/>
  <c r="R44" i="5"/>
  <c r="Q44" i="5"/>
  <c r="P44" i="5"/>
  <c r="O44" i="5"/>
  <c r="N44" i="5"/>
  <c r="M44" i="5"/>
  <c r="L44" i="5"/>
  <c r="K44" i="5"/>
  <c r="J44" i="5"/>
  <c r="I44" i="5"/>
  <c r="H44" i="5"/>
  <c r="G44" i="5"/>
  <c r="F44" i="5"/>
  <c r="E44" i="5"/>
  <c r="D44" i="5"/>
  <c r="C44" i="5"/>
  <c r="B44" i="5"/>
  <c r="BO15" i="5"/>
  <c r="BP15" i="5"/>
  <c r="BQ15" i="5"/>
  <c r="BR15" i="5"/>
  <c r="BS15" i="5"/>
  <c r="BT15" i="5"/>
  <c r="BU15" i="5"/>
  <c r="BV15" i="5"/>
  <c r="BW15" i="5"/>
  <c r="BX15" i="5"/>
  <c r="BY15" i="5"/>
  <c r="BZ15" i="5"/>
  <c r="CA15" i="5"/>
  <c r="CB15" i="5"/>
  <c r="CC15" i="5"/>
  <c r="CD15" i="5"/>
  <c r="CE15" i="5"/>
  <c r="CF15" i="5"/>
  <c r="CG15" i="5"/>
  <c r="CH15" i="5"/>
  <c r="CI15" i="5"/>
  <c r="CJ15" i="5"/>
  <c r="CK15" i="5"/>
  <c r="CL15" i="5"/>
  <c r="CM15" i="5"/>
  <c r="CN15" i="5"/>
  <c r="CO15" i="5"/>
  <c r="CP15" i="5"/>
  <c r="CQ15" i="5"/>
  <c r="CR15" i="5"/>
  <c r="CS15" i="5"/>
  <c r="CT15" i="5"/>
  <c r="CU15" i="5"/>
  <c r="CV15" i="5"/>
  <c r="CW15" i="5"/>
  <c r="CX15" i="5"/>
  <c r="CY15" i="5"/>
  <c r="CZ15" i="5"/>
  <c r="DA15" i="5"/>
  <c r="DB15" i="5"/>
  <c r="DC15" i="5"/>
  <c r="DD15" i="5"/>
  <c r="DE15" i="5"/>
  <c r="DF15" i="5"/>
  <c r="DG15" i="5"/>
  <c r="DH15" i="5"/>
  <c r="DI15" i="5"/>
  <c r="DJ15" i="5"/>
  <c r="DK15" i="5"/>
  <c r="DL15" i="5"/>
  <c r="DM15" i="5"/>
  <c r="DN15" i="5"/>
  <c r="DO15" i="5"/>
  <c r="DP15" i="5"/>
  <c r="DQ15" i="5"/>
  <c r="DR15" i="5"/>
  <c r="DS15" i="5"/>
  <c r="DT15" i="5"/>
  <c r="DU15" i="5"/>
  <c r="DV15" i="5"/>
  <c r="DW15" i="5"/>
  <c r="DX15" i="5"/>
  <c r="DY15" i="5"/>
  <c r="DZ15" i="5"/>
  <c r="EA15" i="5"/>
  <c r="EB15" i="5"/>
  <c r="EC15" i="5"/>
  <c r="ED15" i="5"/>
  <c r="EE15" i="5"/>
  <c r="EF15" i="5"/>
  <c r="EG15" i="5"/>
  <c r="EH15" i="5"/>
  <c r="EI15" i="5"/>
  <c r="EJ15" i="5"/>
  <c r="EK15" i="5"/>
  <c r="EL15" i="5"/>
  <c r="EM15" i="5"/>
  <c r="EN15" i="5"/>
  <c r="EO15" i="5"/>
  <c r="EP15" i="5"/>
  <c r="EQ15" i="5"/>
  <c r="ER15" i="5"/>
  <c r="ES15" i="5"/>
  <c r="ET15" i="5"/>
  <c r="EU15" i="5"/>
  <c r="EV15" i="5"/>
  <c r="EW15" i="5"/>
  <c r="EX15" i="5"/>
  <c r="EY15" i="5"/>
  <c r="EZ15" i="5"/>
  <c r="FA15" i="5"/>
  <c r="FB15" i="5"/>
  <c r="FC15" i="5"/>
  <c r="FD15" i="5"/>
  <c r="FE15" i="5"/>
  <c r="FF15" i="5"/>
  <c r="FG15" i="5"/>
  <c r="FH15" i="5"/>
  <c r="FI15" i="5"/>
  <c r="FJ15" i="5"/>
  <c r="FK15" i="5"/>
  <c r="FL15" i="5"/>
  <c r="FM15" i="5"/>
  <c r="FN15" i="5"/>
  <c r="FO15" i="5"/>
  <c r="FP15" i="5"/>
  <c r="FQ15" i="5"/>
  <c r="FR15" i="5"/>
  <c r="FS15" i="5"/>
  <c r="FT15" i="5"/>
  <c r="FU15" i="5"/>
  <c r="FV15" i="5"/>
  <c r="FW15" i="5"/>
  <c r="FX15" i="5"/>
  <c r="FY15" i="5"/>
  <c r="FZ15" i="5"/>
  <c r="GA15" i="5"/>
  <c r="GB15" i="5"/>
  <c r="GC15" i="5"/>
  <c r="GD15" i="5"/>
  <c r="GE15" i="5"/>
  <c r="GF15" i="5"/>
  <c r="GG15" i="5"/>
  <c r="GH15" i="5"/>
  <c r="GI15" i="5"/>
  <c r="GJ15" i="5"/>
  <c r="GK15" i="5"/>
  <c r="GL15" i="5"/>
  <c r="GM15" i="5"/>
  <c r="GN15" i="5"/>
  <c r="GO15" i="5"/>
  <c r="GP15" i="5"/>
  <c r="GQ15" i="5"/>
  <c r="GR15" i="5"/>
  <c r="GS15" i="5"/>
  <c r="GT15" i="5"/>
  <c r="GU15" i="5"/>
  <c r="GV15" i="5"/>
  <c r="GW15" i="5"/>
  <c r="GX15" i="5"/>
  <c r="GY15" i="5"/>
  <c r="GZ15" i="5"/>
  <c r="HA15" i="5"/>
  <c r="HB15" i="5"/>
  <c r="HC15" i="5"/>
  <c r="HD15" i="5"/>
  <c r="HE15" i="5"/>
  <c r="HF15" i="5"/>
  <c r="HG15" i="5"/>
  <c r="HH15" i="5"/>
  <c r="HI15" i="5"/>
  <c r="HJ15" i="5"/>
  <c r="HK15" i="5"/>
  <c r="HL15" i="5"/>
  <c r="HM15" i="5"/>
  <c r="HN15" i="5"/>
  <c r="HO15" i="5"/>
  <c r="HP15" i="5"/>
  <c r="HQ15" i="5"/>
  <c r="HR15" i="5"/>
  <c r="HS15" i="5"/>
  <c r="HT15" i="5"/>
  <c r="HU15" i="5"/>
  <c r="HV15" i="5"/>
  <c r="HW15" i="5"/>
  <c r="HX15" i="5"/>
  <c r="HY15" i="5"/>
  <c r="HZ15" i="5"/>
  <c r="IA15" i="5"/>
  <c r="IB15" i="5"/>
  <c r="IC15" i="5"/>
  <c r="ID15" i="5"/>
  <c r="IE15" i="5"/>
  <c r="IF15" i="5"/>
  <c r="IG15" i="5"/>
  <c r="IH15" i="5"/>
  <c r="II15" i="5"/>
  <c r="IJ15" i="5"/>
  <c r="IK15" i="5"/>
  <c r="IL15" i="5"/>
  <c r="IM15" i="5"/>
  <c r="IN15" i="5"/>
  <c r="IO15" i="5"/>
  <c r="IP15" i="5"/>
  <c r="IQ15" i="5"/>
  <c r="IR15" i="5"/>
  <c r="BO16" i="5"/>
  <c r="BP16" i="5"/>
  <c r="BQ16" i="5"/>
  <c r="BR16" i="5"/>
  <c r="BS16" i="5"/>
  <c r="BT16" i="5"/>
  <c r="BU16" i="5"/>
  <c r="BV16" i="5"/>
  <c r="BW16" i="5"/>
  <c r="BX16" i="5"/>
  <c r="BY16" i="5"/>
  <c r="BZ16" i="5"/>
  <c r="CA16" i="5"/>
  <c r="CB16" i="5"/>
  <c r="CC16" i="5"/>
  <c r="CD16" i="5"/>
  <c r="CE16" i="5"/>
  <c r="CF16" i="5"/>
  <c r="CG16" i="5"/>
  <c r="CH16" i="5"/>
  <c r="CI16" i="5"/>
  <c r="CJ16" i="5"/>
  <c r="CK16" i="5"/>
  <c r="CL16" i="5"/>
  <c r="CM16" i="5"/>
  <c r="CN16" i="5"/>
  <c r="CO16" i="5"/>
  <c r="CP16" i="5"/>
  <c r="CQ16" i="5"/>
  <c r="CR16" i="5"/>
  <c r="CS16" i="5"/>
  <c r="CT16" i="5"/>
  <c r="CU16" i="5"/>
  <c r="CV16" i="5"/>
  <c r="CW16" i="5"/>
  <c r="CX16" i="5"/>
  <c r="CY16" i="5"/>
  <c r="CZ16" i="5"/>
  <c r="DA16" i="5"/>
  <c r="DB16" i="5"/>
  <c r="DC16" i="5"/>
  <c r="DD16" i="5"/>
  <c r="DE16" i="5"/>
  <c r="DF16" i="5"/>
  <c r="DG16" i="5"/>
  <c r="DH16" i="5"/>
  <c r="DI16" i="5"/>
  <c r="DJ16" i="5"/>
  <c r="DK16" i="5"/>
  <c r="DL16" i="5"/>
  <c r="DM16" i="5"/>
  <c r="DN16" i="5"/>
  <c r="DO16" i="5"/>
  <c r="DP16" i="5"/>
  <c r="DQ16" i="5"/>
  <c r="DR16" i="5"/>
  <c r="DS16" i="5"/>
  <c r="DT16" i="5"/>
  <c r="DU16" i="5"/>
  <c r="DV16" i="5"/>
  <c r="DW16" i="5"/>
  <c r="DX16" i="5"/>
  <c r="DY16" i="5"/>
  <c r="DZ16" i="5"/>
  <c r="EA16" i="5"/>
  <c r="EB16" i="5"/>
  <c r="EC16" i="5"/>
  <c r="ED16" i="5"/>
  <c r="EE16" i="5"/>
  <c r="EF16" i="5"/>
  <c r="EG16" i="5"/>
  <c r="EH16" i="5"/>
  <c r="EI16" i="5"/>
  <c r="EJ16" i="5"/>
  <c r="EK16" i="5"/>
  <c r="EL16" i="5"/>
  <c r="EM16" i="5"/>
  <c r="EN16" i="5"/>
  <c r="EO16" i="5"/>
  <c r="EP16" i="5"/>
  <c r="EQ16" i="5"/>
  <c r="ER16" i="5"/>
  <c r="ES16" i="5"/>
  <c r="ET16" i="5"/>
  <c r="EU16" i="5"/>
  <c r="EV16" i="5"/>
  <c r="EW16" i="5"/>
  <c r="EX16" i="5"/>
  <c r="EY16" i="5"/>
  <c r="EZ16" i="5"/>
  <c r="FA16" i="5"/>
  <c r="FB16" i="5"/>
  <c r="FC16" i="5"/>
  <c r="FD16" i="5"/>
  <c r="FE16" i="5"/>
  <c r="FF16" i="5"/>
  <c r="FG16" i="5"/>
  <c r="FH16" i="5"/>
  <c r="FI16" i="5"/>
  <c r="FJ16" i="5"/>
  <c r="FK16" i="5"/>
  <c r="FL16" i="5"/>
  <c r="FM16" i="5"/>
  <c r="FN16" i="5"/>
  <c r="FO16" i="5"/>
  <c r="FP16" i="5"/>
  <c r="FQ16" i="5"/>
  <c r="FR16" i="5"/>
  <c r="FS16" i="5"/>
  <c r="FT16" i="5"/>
  <c r="FU16" i="5"/>
  <c r="FV16" i="5"/>
  <c r="FW16" i="5"/>
  <c r="FX16" i="5"/>
  <c r="FY16" i="5"/>
  <c r="FZ16" i="5"/>
  <c r="GA16" i="5"/>
  <c r="GB16" i="5"/>
  <c r="GC16" i="5"/>
  <c r="GD16" i="5"/>
  <c r="GE16" i="5"/>
  <c r="GF16" i="5"/>
  <c r="GG16" i="5"/>
  <c r="GH16" i="5"/>
  <c r="GI16" i="5"/>
  <c r="GJ16" i="5"/>
  <c r="GK16" i="5"/>
  <c r="GL16" i="5"/>
  <c r="GM16" i="5"/>
  <c r="GN16" i="5"/>
  <c r="GO16" i="5"/>
  <c r="GP16" i="5"/>
  <c r="GQ16" i="5"/>
  <c r="GR16" i="5"/>
  <c r="GS16" i="5"/>
  <c r="GT16" i="5"/>
  <c r="GU16" i="5"/>
  <c r="GV16" i="5"/>
  <c r="GW16" i="5"/>
  <c r="GX16" i="5"/>
  <c r="GY16" i="5"/>
  <c r="GZ16" i="5"/>
  <c r="HA16" i="5"/>
  <c r="HB16" i="5"/>
  <c r="HC16" i="5"/>
  <c r="HD16" i="5"/>
  <c r="HE16" i="5"/>
  <c r="HF16" i="5"/>
  <c r="HG16" i="5"/>
  <c r="HH16" i="5"/>
  <c r="HI16" i="5"/>
  <c r="HJ16" i="5"/>
  <c r="HK16" i="5"/>
  <c r="HL16" i="5"/>
  <c r="HM16" i="5"/>
  <c r="HN16" i="5"/>
  <c r="HO16" i="5"/>
  <c r="HP16" i="5"/>
  <c r="HQ16" i="5"/>
  <c r="HR16" i="5"/>
  <c r="HS16" i="5"/>
  <c r="HT16" i="5"/>
  <c r="HU16" i="5"/>
  <c r="HV16" i="5"/>
  <c r="HW16" i="5"/>
  <c r="HX16" i="5"/>
  <c r="HY16" i="5"/>
  <c r="HZ16" i="5"/>
  <c r="IA16" i="5"/>
  <c r="IB16" i="5"/>
  <c r="IC16" i="5"/>
  <c r="ID16" i="5"/>
  <c r="IE16" i="5"/>
  <c r="IF16" i="5"/>
  <c r="IG16" i="5"/>
  <c r="IH16" i="5"/>
  <c r="II16" i="5"/>
  <c r="IJ16" i="5"/>
  <c r="IK16" i="5"/>
  <c r="IL16" i="5"/>
  <c r="IM16" i="5"/>
  <c r="IN16" i="5"/>
  <c r="IO16" i="5"/>
  <c r="IP16" i="5"/>
  <c r="IQ16" i="5"/>
  <c r="IR16" i="5"/>
  <c r="BO17" i="5"/>
  <c r="BP17" i="5"/>
  <c r="BQ17" i="5"/>
  <c r="BR17" i="5"/>
  <c r="BS17" i="5"/>
  <c r="BT17" i="5"/>
  <c r="BU17" i="5"/>
  <c r="BV17" i="5"/>
  <c r="BW17" i="5"/>
  <c r="BX17" i="5"/>
  <c r="BY17" i="5"/>
  <c r="BZ17" i="5"/>
  <c r="CA17" i="5"/>
  <c r="CB17" i="5"/>
  <c r="CC17" i="5"/>
  <c r="CD17" i="5"/>
  <c r="CE17" i="5"/>
  <c r="CF17" i="5"/>
  <c r="CG17" i="5"/>
  <c r="CH17" i="5"/>
  <c r="CI17" i="5"/>
  <c r="CJ17" i="5"/>
  <c r="CK17" i="5"/>
  <c r="CL17" i="5"/>
  <c r="CM17" i="5"/>
  <c r="CN17" i="5"/>
  <c r="CO17" i="5"/>
  <c r="CP17" i="5"/>
  <c r="CQ17" i="5"/>
  <c r="CR17" i="5"/>
  <c r="CS17" i="5"/>
  <c r="CT17" i="5"/>
  <c r="CU17" i="5"/>
  <c r="CV17" i="5"/>
  <c r="CW17" i="5"/>
  <c r="CX17" i="5"/>
  <c r="CY17" i="5"/>
  <c r="CZ17" i="5"/>
  <c r="DA17" i="5"/>
  <c r="DB17" i="5"/>
  <c r="DC17" i="5"/>
  <c r="DD17" i="5"/>
  <c r="DE17" i="5"/>
  <c r="DF17" i="5"/>
  <c r="DG17" i="5"/>
  <c r="DH17" i="5"/>
  <c r="DI17" i="5"/>
  <c r="DJ17" i="5"/>
  <c r="DK17" i="5"/>
  <c r="DL17" i="5"/>
  <c r="DM17" i="5"/>
  <c r="DN17" i="5"/>
  <c r="DO17" i="5"/>
  <c r="DP17" i="5"/>
  <c r="DQ17" i="5"/>
  <c r="DR17" i="5"/>
  <c r="DS17" i="5"/>
  <c r="DT17" i="5"/>
  <c r="DU17" i="5"/>
  <c r="DV17" i="5"/>
  <c r="DW17" i="5"/>
  <c r="DX17" i="5"/>
  <c r="DY17" i="5"/>
  <c r="DZ17" i="5"/>
  <c r="EA17" i="5"/>
  <c r="EB17" i="5"/>
  <c r="EC17" i="5"/>
  <c r="ED17" i="5"/>
  <c r="EE17" i="5"/>
  <c r="EF17" i="5"/>
  <c r="EG17" i="5"/>
  <c r="EH17" i="5"/>
  <c r="EI17" i="5"/>
  <c r="EJ17" i="5"/>
  <c r="EK17" i="5"/>
  <c r="EL17" i="5"/>
  <c r="EM17" i="5"/>
  <c r="EN17" i="5"/>
  <c r="EO17" i="5"/>
  <c r="EP17" i="5"/>
  <c r="EQ17" i="5"/>
  <c r="ER17" i="5"/>
  <c r="ES17" i="5"/>
  <c r="ET17" i="5"/>
  <c r="EU17" i="5"/>
  <c r="EV17" i="5"/>
  <c r="EW17" i="5"/>
  <c r="EX17" i="5"/>
  <c r="EY17" i="5"/>
  <c r="EZ17" i="5"/>
  <c r="FA17" i="5"/>
  <c r="FB17" i="5"/>
  <c r="FC17" i="5"/>
  <c r="FD17" i="5"/>
  <c r="FE17" i="5"/>
  <c r="FF17" i="5"/>
  <c r="FG17" i="5"/>
  <c r="FH17" i="5"/>
  <c r="FI17" i="5"/>
  <c r="FJ17" i="5"/>
  <c r="FK17" i="5"/>
  <c r="FL17" i="5"/>
  <c r="FM17" i="5"/>
  <c r="FN17" i="5"/>
  <c r="FO17" i="5"/>
  <c r="FP17" i="5"/>
  <c r="FQ17" i="5"/>
  <c r="FR17" i="5"/>
  <c r="FS17" i="5"/>
  <c r="FT17" i="5"/>
  <c r="FU17" i="5"/>
  <c r="FV17" i="5"/>
  <c r="FW17" i="5"/>
  <c r="FX17" i="5"/>
  <c r="FY17" i="5"/>
  <c r="FZ17" i="5"/>
  <c r="GA17" i="5"/>
  <c r="GB17" i="5"/>
  <c r="GC17" i="5"/>
  <c r="GD17" i="5"/>
  <c r="GE17" i="5"/>
  <c r="GF17" i="5"/>
  <c r="GG17" i="5"/>
  <c r="GH17" i="5"/>
  <c r="GI17" i="5"/>
  <c r="GJ17" i="5"/>
  <c r="GK17" i="5"/>
  <c r="GL17" i="5"/>
  <c r="GM17" i="5"/>
  <c r="GN17" i="5"/>
  <c r="GO17" i="5"/>
  <c r="GP17" i="5"/>
  <c r="GQ17" i="5"/>
  <c r="GR17" i="5"/>
  <c r="GS17" i="5"/>
  <c r="GT17" i="5"/>
  <c r="GU17" i="5"/>
  <c r="GV17" i="5"/>
  <c r="GW17" i="5"/>
  <c r="GX17" i="5"/>
  <c r="GY17" i="5"/>
  <c r="GZ17" i="5"/>
  <c r="HA17" i="5"/>
  <c r="HB17" i="5"/>
  <c r="HC17" i="5"/>
  <c r="HD17" i="5"/>
  <c r="HE17" i="5"/>
  <c r="HF17" i="5"/>
  <c r="HG17" i="5"/>
  <c r="HH17" i="5"/>
  <c r="HI17" i="5"/>
  <c r="HJ17" i="5"/>
  <c r="HK17" i="5"/>
  <c r="HL17" i="5"/>
  <c r="HM17" i="5"/>
  <c r="HN17" i="5"/>
  <c r="HO17" i="5"/>
  <c r="HP17" i="5"/>
  <c r="HQ17" i="5"/>
  <c r="HR17" i="5"/>
  <c r="HS17" i="5"/>
  <c r="HT17" i="5"/>
  <c r="HU17" i="5"/>
  <c r="HV17" i="5"/>
  <c r="HW17" i="5"/>
  <c r="HX17" i="5"/>
  <c r="HY17" i="5"/>
  <c r="HZ17" i="5"/>
  <c r="IA17" i="5"/>
  <c r="IB17" i="5"/>
  <c r="IC17" i="5"/>
  <c r="ID17" i="5"/>
  <c r="IE17" i="5"/>
  <c r="IF17" i="5"/>
  <c r="IG17" i="5"/>
  <c r="IH17" i="5"/>
  <c r="II17" i="5"/>
  <c r="IJ17" i="5"/>
  <c r="IK17" i="5"/>
  <c r="IL17" i="5"/>
  <c r="IM17" i="5"/>
  <c r="IN17" i="5"/>
  <c r="IO17" i="5"/>
  <c r="IP17" i="5"/>
  <c r="IQ17" i="5"/>
  <c r="IR17" i="5"/>
  <c r="BO18" i="5"/>
  <c r="BP18" i="5"/>
  <c r="BQ18" i="5"/>
  <c r="BR18" i="5"/>
  <c r="BS18" i="5"/>
  <c r="BT18" i="5"/>
  <c r="BU18" i="5"/>
  <c r="BV18" i="5"/>
  <c r="BW18" i="5"/>
  <c r="BX18" i="5"/>
  <c r="BY18" i="5"/>
  <c r="BZ18" i="5"/>
  <c r="CA18" i="5"/>
  <c r="CB18" i="5"/>
  <c r="CC18" i="5"/>
  <c r="CD18" i="5"/>
  <c r="CE18" i="5"/>
  <c r="CF18" i="5"/>
  <c r="CG18" i="5"/>
  <c r="CH18" i="5"/>
  <c r="CI18" i="5"/>
  <c r="CJ18" i="5"/>
  <c r="CK18" i="5"/>
  <c r="CL18" i="5"/>
  <c r="CM18" i="5"/>
  <c r="CN18" i="5"/>
  <c r="CO18" i="5"/>
  <c r="CP18" i="5"/>
  <c r="CQ18" i="5"/>
  <c r="CR18" i="5"/>
  <c r="CS18" i="5"/>
  <c r="CT18" i="5"/>
  <c r="CU18" i="5"/>
  <c r="CV18" i="5"/>
  <c r="CW18" i="5"/>
  <c r="CX18" i="5"/>
  <c r="CY18" i="5"/>
  <c r="CZ18" i="5"/>
  <c r="DA18" i="5"/>
  <c r="DB18" i="5"/>
  <c r="DC18" i="5"/>
  <c r="DD18" i="5"/>
  <c r="DE18" i="5"/>
  <c r="DF18" i="5"/>
  <c r="DG18" i="5"/>
  <c r="DH18" i="5"/>
  <c r="DI18" i="5"/>
  <c r="DJ18" i="5"/>
  <c r="DK18" i="5"/>
  <c r="DL18" i="5"/>
  <c r="DM18" i="5"/>
  <c r="DN18" i="5"/>
  <c r="DO18" i="5"/>
  <c r="DP18" i="5"/>
  <c r="DQ18" i="5"/>
  <c r="DR18" i="5"/>
  <c r="DS18" i="5"/>
  <c r="DT18" i="5"/>
  <c r="DU18" i="5"/>
  <c r="DV18" i="5"/>
  <c r="DW18" i="5"/>
  <c r="DX18" i="5"/>
  <c r="DY18" i="5"/>
  <c r="DZ18" i="5"/>
  <c r="EA18" i="5"/>
  <c r="EB18" i="5"/>
  <c r="EC18" i="5"/>
  <c r="ED18" i="5"/>
  <c r="EE18" i="5"/>
  <c r="EF18" i="5"/>
  <c r="EG18" i="5"/>
  <c r="EH18" i="5"/>
  <c r="EI18" i="5"/>
  <c r="EJ18" i="5"/>
  <c r="EK18" i="5"/>
  <c r="EL18" i="5"/>
  <c r="EM18" i="5"/>
  <c r="EN18" i="5"/>
  <c r="EO18" i="5"/>
  <c r="EP18" i="5"/>
  <c r="EQ18" i="5"/>
  <c r="ER18" i="5"/>
  <c r="ES18" i="5"/>
  <c r="ET18" i="5"/>
  <c r="EU18" i="5"/>
  <c r="EV18" i="5"/>
  <c r="EW18" i="5"/>
  <c r="EX18" i="5"/>
  <c r="EY18" i="5"/>
  <c r="EZ18" i="5"/>
  <c r="FA18" i="5"/>
  <c r="FB18" i="5"/>
  <c r="FC18" i="5"/>
  <c r="FD18" i="5"/>
  <c r="FE18" i="5"/>
  <c r="FF18" i="5"/>
  <c r="FG18" i="5"/>
  <c r="FH18" i="5"/>
  <c r="FI18" i="5"/>
  <c r="FJ18" i="5"/>
  <c r="FK18" i="5"/>
  <c r="FL18" i="5"/>
  <c r="FM18" i="5"/>
  <c r="FN18" i="5"/>
  <c r="FO18" i="5"/>
  <c r="FP18" i="5"/>
  <c r="FQ18" i="5"/>
  <c r="FR18" i="5"/>
  <c r="FS18" i="5"/>
  <c r="FT18" i="5"/>
  <c r="FU18" i="5"/>
  <c r="FV18" i="5"/>
  <c r="FW18" i="5"/>
  <c r="FX18" i="5"/>
  <c r="FY18" i="5"/>
  <c r="FZ18" i="5"/>
  <c r="GA18" i="5"/>
  <c r="GB18" i="5"/>
  <c r="GC18" i="5"/>
  <c r="GD18" i="5"/>
  <c r="GE18" i="5"/>
  <c r="GF18" i="5"/>
  <c r="GG18" i="5"/>
  <c r="GH18" i="5"/>
  <c r="GI18" i="5"/>
  <c r="GJ18" i="5"/>
  <c r="GK18" i="5"/>
  <c r="GL18" i="5"/>
  <c r="GM18" i="5"/>
  <c r="GN18" i="5"/>
  <c r="GO18" i="5"/>
  <c r="GP18" i="5"/>
  <c r="GQ18" i="5"/>
  <c r="GR18" i="5"/>
  <c r="GS18" i="5"/>
  <c r="GT18" i="5"/>
  <c r="GU18" i="5"/>
  <c r="GV18" i="5"/>
  <c r="GW18" i="5"/>
  <c r="GX18" i="5"/>
  <c r="GY18" i="5"/>
  <c r="GZ18" i="5"/>
  <c r="HA18" i="5"/>
  <c r="HB18" i="5"/>
  <c r="HC18" i="5"/>
  <c r="HD18" i="5"/>
  <c r="HE18" i="5"/>
  <c r="HF18" i="5"/>
  <c r="HG18" i="5"/>
  <c r="HH18" i="5"/>
  <c r="HI18" i="5"/>
  <c r="HJ18" i="5"/>
  <c r="HK18" i="5"/>
  <c r="HL18" i="5"/>
  <c r="HM18" i="5"/>
  <c r="HN18" i="5"/>
  <c r="HO18" i="5"/>
  <c r="HP18" i="5"/>
  <c r="HQ18" i="5"/>
  <c r="HR18" i="5"/>
  <c r="HS18" i="5"/>
  <c r="HT18" i="5"/>
  <c r="HU18" i="5"/>
  <c r="HV18" i="5"/>
  <c r="HW18" i="5"/>
  <c r="HX18" i="5"/>
  <c r="HY18" i="5"/>
  <c r="HZ18" i="5"/>
  <c r="IA18" i="5"/>
  <c r="IB18" i="5"/>
  <c r="IC18" i="5"/>
  <c r="ID18" i="5"/>
  <c r="IE18" i="5"/>
  <c r="IF18" i="5"/>
  <c r="IG18" i="5"/>
  <c r="IH18" i="5"/>
  <c r="II18" i="5"/>
  <c r="IJ18" i="5"/>
  <c r="IK18" i="5"/>
  <c r="IL18" i="5"/>
  <c r="IM18" i="5"/>
  <c r="IN18" i="5"/>
  <c r="IO18" i="5"/>
  <c r="IP18" i="5"/>
  <c r="IQ18" i="5"/>
  <c r="IR18" i="5"/>
  <c r="BO19" i="5"/>
  <c r="BP19" i="5"/>
  <c r="BQ19" i="5"/>
  <c r="BR19" i="5"/>
  <c r="BS19" i="5"/>
  <c r="BT19" i="5"/>
  <c r="BU19" i="5"/>
  <c r="BV19" i="5"/>
  <c r="BW19" i="5"/>
  <c r="BX19" i="5"/>
  <c r="BY19" i="5"/>
  <c r="BZ19" i="5"/>
  <c r="CA19" i="5"/>
  <c r="CB19" i="5"/>
  <c r="CC19" i="5"/>
  <c r="CD19" i="5"/>
  <c r="CE19" i="5"/>
  <c r="CF19" i="5"/>
  <c r="CG19" i="5"/>
  <c r="CH19" i="5"/>
  <c r="CI19" i="5"/>
  <c r="CJ19" i="5"/>
  <c r="CK19" i="5"/>
  <c r="CL19" i="5"/>
  <c r="CM19" i="5"/>
  <c r="CN19" i="5"/>
  <c r="CO19" i="5"/>
  <c r="CP19" i="5"/>
  <c r="CQ19" i="5"/>
  <c r="CR19" i="5"/>
  <c r="CS19" i="5"/>
  <c r="CT19" i="5"/>
  <c r="CU19" i="5"/>
  <c r="CV19" i="5"/>
  <c r="CW19" i="5"/>
  <c r="CX19" i="5"/>
  <c r="CY19" i="5"/>
  <c r="CZ19" i="5"/>
  <c r="DA19" i="5"/>
  <c r="DB19" i="5"/>
  <c r="DC19" i="5"/>
  <c r="DD19" i="5"/>
  <c r="DE19" i="5"/>
  <c r="DF19" i="5"/>
  <c r="DG19" i="5"/>
  <c r="DH19" i="5"/>
  <c r="DI19" i="5"/>
  <c r="DJ19" i="5"/>
  <c r="DK19" i="5"/>
  <c r="DL19" i="5"/>
  <c r="DM19" i="5"/>
  <c r="DN19" i="5"/>
  <c r="DO19" i="5"/>
  <c r="DP19" i="5"/>
  <c r="DQ19" i="5"/>
  <c r="DR19" i="5"/>
  <c r="DS19" i="5"/>
  <c r="DT19" i="5"/>
  <c r="DU19" i="5"/>
  <c r="DV19" i="5"/>
  <c r="DW19" i="5"/>
  <c r="DX19" i="5"/>
  <c r="DY19" i="5"/>
  <c r="DZ19" i="5"/>
  <c r="EA19" i="5"/>
  <c r="EB19" i="5"/>
  <c r="EC19" i="5"/>
  <c r="ED19" i="5"/>
  <c r="EE19" i="5"/>
  <c r="EF19" i="5"/>
  <c r="EG19" i="5"/>
  <c r="EH19" i="5"/>
  <c r="EI19" i="5"/>
  <c r="EJ19" i="5"/>
  <c r="EK19" i="5"/>
  <c r="EL19" i="5"/>
  <c r="EM19" i="5"/>
  <c r="EN19" i="5"/>
  <c r="EO19" i="5"/>
  <c r="EP19" i="5"/>
  <c r="EQ19" i="5"/>
  <c r="ER19" i="5"/>
  <c r="ES19" i="5"/>
  <c r="ET19" i="5"/>
  <c r="EU19" i="5"/>
  <c r="EV19" i="5"/>
  <c r="EW19" i="5"/>
  <c r="EX19" i="5"/>
  <c r="EY19" i="5"/>
  <c r="EZ19" i="5"/>
  <c r="FA19" i="5"/>
  <c r="FB19" i="5"/>
  <c r="FC19" i="5"/>
  <c r="FD19" i="5"/>
  <c r="FE19" i="5"/>
  <c r="FF19" i="5"/>
  <c r="FG19" i="5"/>
  <c r="FH19" i="5"/>
  <c r="FI19" i="5"/>
  <c r="FJ19" i="5"/>
  <c r="FK19" i="5"/>
  <c r="FL19" i="5"/>
  <c r="FM19" i="5"/>
  <c r="FN19" i="5"/>
  <c r="FO19" i="5"/>
  <c r="FP19" i="5"/>
  <c r="FQ19" i="5"/>
  <c r="FR19" i="5"/>
  <c r="FS19" i="5"/>
  <c r="FT19" i="5"/>
  <c r="FU19" i="5"/>
  <c r="FV19" i="5"/>
  <c r="FW19" i="5"/>
  <c r="FX19" i="5"/>
  <c r="FY19" i="5"/>
  <c r="FZ19" i="5"/>
  <c r="GA19" i="5"/>
  <c r="GB19" i="5"/>
  <c r="GC19" i="5"/>
  <c r="GD19" i="5"/>
  <c r="GE19" i="5"/>
  <c r="GF19" i="5"/>
  <c r="GG19" i="5"/>
  <c r="GH19" i="5"/>
  <c r="GI19" i="5"/>
  <c r="GJ19" i="5"/>
  <c r="GK19" i="5"/>
  <c r="GL19" i="5"/>
  <c r="GM19" i="5"/>
  <c r="GN19" i="5"/>
  <c r="GO19" i="5"/>
  <c r="GP19" i="5"/>
  <c r="GQ19" i="5"/>
  <c r="GR19" i="5"/>
  <c r="GS19" i="5"/>
  <c r="GT19" i="5"/>
  <c r="GU19" i="5"/>
  <c r="GV19" i="5"/>
  <c r="GW19" i="5"/>
  <c r="GX19" i="5"/>
  <c r="GY19" i="5"/>
  <c r="GZ19" i="5"/>
  <c r="HA19" i="5"/>
  <c r="HB19" i="5"/>
  <c r="HC19" i="5"/>
  <c r="HD19" i="5"/>
  <c r="HE19" i="5"/>
  <c r="HF19" i="5"/>
  <c r="HG19" i="5"/>
  <c r="HH19" i="5"/>
  <c r="HI19" i="5"/>
  <c r="HJ19" i="5"/>
  <c r="HK19" i="5"/>
  <c r="HL19" i="5"/>
  <c r="HM19" i="5"/>
  <c r="HN19" i="5"/>
  <c r="HO19" i="5"/>
  <c r="HP19" i="5"/>
  <c r="HQ19" i="5"/>
  <c r="HR19" i="5"/>
  <c r="HS19" i="5"/>
  <c r="HT19" i="5"/>
  <c r="HU19" i="5"/>
  <c r="HV19" i="5"/>
  <c r="HW19" i="5"/>
  <c r="HX19" i="5"/>
  <c r="HY19" i="5"/>
  <c r="HZ19" i="5"/>
  <c r="IA19" i="5"/>
  <c r="IB19" i="5"/>
  <c r="IC19" i="5"/>
  <c r="ID19" i="5"/>
  <c r="IE19" i="5"/>
  <c r="IF19" i="5"/>
  <c r="IG19" i="5"/>
  <c r="IH19" i="5"/>
  <c r="II19" i="5"/>
  <c r="IJ19" i="5"/>
  <c r="IK19" i="5"/>
  <c r="IL19" i="5"/>
  <c r="IM19" i="5"/>
  <c r="IN19" i="5"/>
  <c r="IO19" i="5"/>
  <c r="IP19" i="5"/>
  <c r="IQ19" i="5"/>
  <c r="IR19" i="5"/>
  <c r="BO20" i="5"/>
  <c r="BP20" i="5"/>
  <c r="BQ20" i="5"/>
  <c r="BR20" i="5"/>
  <c r="BS20" i="5"/>
  <c r="BT20" i="5"/>
  <c r="BU20" i="5"/>
  <c r="BV20" i="5"/>
  <c r="BW20" i="5"/>
  <c r="BX20" i="5"/>
  <c r="BY20" i="5"/>
  <c r="BZ20" i="5"/>
  <c r="CA20" i="5"/>
  <c r="CB20" i="5"/>
  <c r="CC20" i="5"/>
  <c r="CD20" i="5"/>
  <c r="CE20" i="5"/>
  <c r="CF20" i="5"/>
  <c r="CG20" i="5"/>
  <c r="CH20" i="5"/>
  <c r="CI20" i="5"/>
  <c r="CJ20" i="5"/>
  <c r="CK20" i="5"/>
  <c r="CL20" i="5"/>
  <c r="CM20" i="5"/>
  <c r="CN20" i="5"/>
  <c r="CO20" i="5"/>
  <c r="CP20" i="5"/>
  <c r="CQ20" i="5"/>
  <c r="CR20" i="5"/>
  <c r="CS20" i="5"/>
  <c r="CT20" i="5"/>
  <c r="CU20" i="5"/>
  <c r="CV20" i="5"/>
  <c r="CW20" i="5"/>
  <c r="CX20" i="5"/>
  <c r="CY20" i="5"/>
  <c r="CZ20" i="5"/>
  <c r="DA20" i="5"/>
  <c r="DB20" i="5"/>
  <c r="DC20" i="5"/>
  <c r="DD20" i="5"/>
  <c r="DE20" i="5"/>
  <c r="DF20" i="5"/>
  <c r="DG20" i="5"/>
  <c r="DH20" i="5"/>
  <c r="DI20" i="5"/>
  <c r="DJ20" i="5"/>
  <c r="DK20" i="5"/>
  <c r="DL20" i="5"/>
  <c r="DM20" i="5"/>
  <c r="DN20" i="5"/>
  <c r="DO20" i="5"/>
  <c r="DP20" i="5"/>
  <c r="DQ20" i="5"/>
  <c r="DR20" i="5"/>
  <c r="DS20" i="5"/>
  <c r="DT20" i="5"/>
  <c r="DU20" i="5"/>
  <c r="DV20" i="5"/>
  <c r="DW20" i="5"/>
  <c r="DX20" i="5"/>
  <c r="DY20" i="5"/>
  <c r="DZ20" i="5"/>
  <c r="EA20" i="5"/>
  <c r="EB20" i="5"/>
  <c r="EC20" i="5"/>
  <c r="ED20" i="5"/>
  <c r="EE20" i="5"/>
  <c r="EF20" i="5"/>
  <c r="EG20" i="5"/>
  <c r="EH20" i="5"/>
  <c r="EI20" i="5"/>
  <c r="EJ20" i="5"/>
  <c r="EK20" i="5"/>
  <c r="EL20" i="5"/>
  <c r="EM20" i="5"/>
  <c r="EN20" i="5"/>
  <c r="EO20" i="5"/>
  <c r="EP20" i="5"/>
  <c r="EQ20" i="5"/>
  <c r="ER20" i="5"/>
  <c r="ES20" i="5"/>
  <c r="ET20" i="5"/>
  <c r="EU20" i="5"/>
  <c r="EV20" i="5"/>
  <c r="EW20" i="5"/>
  <c r="EX20" i="5"/>
  <c r="EY20" i="5"/>
  <c r="EZ20" i="5"/>
  <c r="FA20" i="5"/>
  <c r="FB20" i="5"/>
  <c r="FC20" i="5"/>
  <c r="FD20" i="5"/>
  <c r="FE20" i="5"/>
  <c r="FF20" i="5"/>
  <c r="FG20" i="5"/>
  <c r="FH20" i="5"/>
  <c r="FI20" i="5"/>
  <c r="FJ20" i="5"/>
  <c r="FK20" i="5"/>
  <c r="FL20" i="5"/>
  <c r="FM20" i="5"/>
  <c r="FN20" i="5"/>
  <c r="FO20" i="5"/>
  <c r="FP20" i="5"/>
  <c r="FQ20" i="5"/>
  <c r="FR20" i="5"/>
  <c r="FS20" i="5"/>
  <c r="FT20" i="5"/>
  <c r="FU20" i="5"/>
  <c r="FV20" i="5"/>
  <c r="FW20" i="5"/>
  <c r="FX20" i="5"/>
  <c r="FY20" i="5"/>
  <c r="FZ20" i="5"/>
  <c r="GA20" i="5"/>
  <c r="GB20" i="5"/>
  <c r="GC20" i="5"/>
  <c r="GD20" i="5"/>
  <c r="GE20" i="5"/>
  <c r="GF20" i="5"/>
  <c r="GG20" i="5"/>
  <c r="GH20" i="5"/>
  <c r="GI20" i="5"/>
  <c r="GJ20" i="5"/>
  <c r="GK20" i="5"/>
  <c r="GL20" i="5"/>
  <c r="GM20" i="5"/>
  <c r="GN20" i="5"/>
  <c r="GO20" i="5"/>
  <c r="GP20" i="5"/>
  <c r="GQ20" i="5"/>
  <c r="GR20" i="5"/>
  <c r="GS20" i="5"/>
  <c r="GT20" i="5"/>
  <c r="GU20" i="5"/>
  <c r="GV20" i="5"/>
  <c r="GW20" i="5"/>
  <c r="GX20" i="5"/>
  <c r="GY20" i="5"/>
  <c r="GZ20" i="5"/>
  <c r="HA20" i="5"/>
  <c r="HB20" i="5"/>
  <c r="HC20" i="5"/>
  <c r="HD20" i="5"/>
  <c r="HE20" i="5"/>
  <c r="HF20" i="5"/>
  <c r="HG20" i="5"/>
  <c r="HH20" i="5"/>
  <c r="HI20" i="5"/>
  <c r="HJ20" i="5"/>
  <c r="HK20" i="5"/>
  <c r="HL20" i="5"/>
  <c r="HM20" i="5"/>
  <c r="HN20" i="5"/>
  <c r="HO20" i="5"/>
  <c r="HP20" i="5"/>
  <c r="HQ20" i="5"/>
  <c r="HR20" i="5"/>
  <c r="HS20" i="5"/>
  <c r="HT20" i="5"/>
  <c r="HU20" i="5"/>
  <c r="HV20" i="5"/>
  <c r="HW20" i="5"/>
  <c r="HX20" i="5"/>
  <c r="HY20" i="5"/>
  <c r="HZ20" i="5"/>
  <c r="IA20" i="5"/>
  <c r="IB20" i="5"/>
  <c r="IC20" i="5"/>
  <c r="ID20" i="5"/>
  <c r="IE20" i="5"/>
  <c r="IF20" i="5"/>
  <c r="IG20" i="5"/>
  <c r="IH20" i="5"/>
  <c r="II20" i="5"/>
  <c r="IJ20" i="5"/>
  <c r="IK20" i="5"/>
  <c r="IL20" i="5"/>
  <c r="IM20" i="5"/>
  <c r="IN20" i="5"/>
  <c r="IO20" i="5"/>
  <c r="IP20" i="5"/>
  <c r="IQ20" i="5"/>
  <c r="IR20" i="5"/>
  <c r="BO21" i="5"/>
  <c r="BP21" i="5"/>
  <c r="BQ21" i="5"/>
  <c r="BR21" i="5"/>
  <c r="BS21" i="5"/>
  <c r="BT21" i="5"/>
  <c r="BU21" i="5"/>
  <c r="BV21" i="5"/>
  <c r="BW21" i="5"/>
  <c r="BX21" i="5"/>
  <c r="BY21" i="5"/>
  <c r="BZ21" i="5"/>
  <c r="CA21" i="5"/>
  <c r="CB21" i="5"/>
  <c r="CC21" i="5"/>
  <c r="CD21" i="5"/>
  <c r="CE21" i="5"/>
  <c r="CF21" i="5"/>
  <c r="CG21" i="5"/>
  <c r="CH21" i="5"/>
  <c r="CI21" i="5"/>
  <c r="CJ21" i="5"/>
  <c r="CK21" i="5"/>
  <c r="CL21" i="5"/>
  <c r="CM21" i="5"/>
  <c r="CN21" i="5"/>
  <c r="CO21" i="5"/>
  <c r="CP21" i="5"/>
  <c r="CQ21" i="5"/>
  <c r="CR21" i="5"/>
  <c r="CS21" i="5"/>
  <c r="CT21" i="5"/>
  <c r="CU21" i="5"/>
  <c r="CV21" i="5"/>
  <c r="CW21" i="5"/>
  <c r="CX21" i="5"/>
  <c r="CY21" i="5"/>
  <c r="CZ21" i="5"/>
  <c r="DA21" i="5"/>
  <c r="DB21" i="5"/>
  <c r="DC21" i="5"/>
  <c r="DD21" i="5"/>
  <c r="DE21" i="5"/>
  <c r="DF21" i="5"/>
  <c r="DG21" i="5"/>
  <c r="DH21" i="5"/>
  <c r="DI21" i="5"/>
  <c r="DJ21" i="5"/>
  <c r="DK21" i="5"/>
  <c r="DL21" i="5"/>
  <c r="DM21" i="5"/>
  <c r="DN21" i="5"/>
  <c r="DO21" i="5"/>
  <c r="DP21" i="5"/>
  <c r="DQ21" i="5"/>
  <c r="DR21" i="5"/>
  <c r="DS21" i="5"/>
  <c r="DT21" i="5"/>
  <c r="DU21" i="5"/>
  <c r="DV21" i="5"/>
  <c r="DW21" i="5"/>
  <c r="DX21" i="5"/>
  <c r="DY21" i="5"/>
  <c r="DZ21" i="5"/>
  <c r="EA21" i="5"/>
  <c r="EB21" i="5"/>
  <c r="EC21" i="5"/>
  <c r="ED21" i="5"/>
  <c r="EE21" i="5"/>
  <c r="EF21" i="5"/>
  <c r="EG21" i="5"/>
  <c r="EH21" i="5"/>
  <c r="EI21" i="5"/>
  <c r="EJ21" i="5"/>
  <c r="EK21" i="5"/>
  <c r="EL21" i="5"/>
  <c r="EM21" i="5"/>
  <c r="EN21" i="5"/>
  <c r="EO21" i="5"/>
  <c r="EP21" i="5"/>
  <c r="EQ21" i="5"/>
  <c r="ER21" i="5"/>
  <c r="ES21" i="5"/>
  <c r="ET21" i="5"/>
  <c r="EU21" i="5"/>
  <c r="EV21" i="5"/>
  <c r="EW21" i="5"/>
  <c r="EX21" i="5"/>
  <c r="EY21" i="5"/>
  <c r="EZ21" i="5"/>
  <c r="FA21" i="5"/>
  <c r="FB21" i="5"/>
  <c r="FC21" i="5"/>
  <c r="FD21" i="5"/>
  <c r="FE21" i="5"/>
  <c r="FF21" i="5"/>
  <c r="FG21" i="5"/>
  <c r="FH21" i="5"/>
  <c r="FI21" i="5"/>
  <c r="FJ21" i="5"/>
  <c r="FK21" i="5"/>
  <c r="FL21" i="5"/>
  <c r="FM21" i="5"/>
  <c r="FN21" i="5"/>
  <c r="FO21" i="5"/>
  <c r="FP21" i="5"/>
  <c r="FQ21" i="5"/>
  <c r="FR21" i="5"/>
  <c r="FS21" i="5"/>
  <c r="FT21" i="5"/>
  <c r="FU21" i="5"/>
  <c r="FV21" i="5"/>
  <c r="FW21" i="5"/>
  <c r="FX21" i="5"/>
  <c r="FY21" i="5"/>
  <c r="FZ21" i="5"/>
  <c r="GA21" i="5"/>
  <c r="GB21" i="5"/>
  <c r="GC21" i="5"/>
  <c r="GD21" i="5"/>
  <c r="GE21" i="5"/>
  <c r="GF21" i="5"/>
  <c r="GG21" i="5"/>
  <c r="GH21" i="5"/>
  <c r="GI21" i="5"/>
  <c r="GJ21" i="5"/>
  <c r="GK21" i="5"/>
  <c r="GL21" i="5"/>
  <c r="GM21" i="5"/>
  <c r="GN21" i="5"/>
  <c r="GO21" i="5"/>
  <c r="GP21" i="5"/>
  <c r="GQ21" i="5"/>
  <c r="GR21" i="5"/>
  <c r="GS21" i="5"/>
  <c r="GT21" i="5"/>
  <c r="GU21" i="5"/>
  <c r="GV21" i="5"/>
  <c r="GW21" i="5"/>
  <c r="GX21" i="5"/>
  <c r="GY21" i="5"/>
  <c r="GZ21" i="5"/>
  <c r="HA21" i="5"/>
  <c r="HB21" i="5"/>
  <c r="HC21" i="5"/>
  <c r="HD21" i="5"/>
  <c r="HE21" i="5"/>
  <c r="HF21" i="5"/>
  <c r="HG21" i="5"/>
  <c r="HH21" i="5"/>
  <c r="HI21" i="5"/>
  <c r="HJ21" i="5"/>
  <c r="HK21" i="5"/>
  <c r="HL21" i="5"/>
  <c r="HM21" i="5"/>
  <c r="HN21" i="5"/>
  <c r="HO21" i="5"/>
  <c r="HP21" i="5"/>
  <c r="HQ21" i="5"/>
  <c r="HR21" i="5"/>
  <c r="HS21" i="5"/>
  <c r="HT21" i="5"/>
  <c r="HU21" i="5"/>
  <c r="HV21" i="5"/>
  <c r="HW21" i="5"/>
  <c r="HX21" i="5"/>
  <c r="HY21" i="5"/>
  <c r="HZ21" i="5"/>
  <c r="IA21" i="5"/>
  <c r="IB21" i="5"/>
  <c r="IC21" i="5"/>
  <c r="ID21" i="5"/>
  <c r="IE21" i="5"/>
  <c r="IF21" i="5"/>
  <c r="IG21" i="5"/>
  <c r="IH21" i="5"/>
  <c r="II21" i="5"/>
  <c r="IJ21" i="5"/>
  <c r="IK21" i="5"/>
  <c r="IL21" i="5"/>
  <c r="IM21" i="5"/>
  <c r="IN21" i="5"/>
  <c r="IO21" i="5"/>
  <c r="IP21" i="5"/>
  <c r="IQ21" i="5"/>
  <c r="IR21" i="5"/>
  <c r="BO22" i="5"/>
  <c r="BP22" i="5"/>
  <c r="BQ22" i="5"/>
  <c r="BR22" i="5"/>
  <c r="BS22" i="5"/>
  <c r="BT22" i="5"/>
  <c r="BU22" i="5"/>
  <c r="BV22" i="5"/>
  <c r="BW22" i="5"/>
  <c r="BX22" i="5"/>
  <c r="BY22" i="5"/>
  <c r="BZ22" i="5"/>
  <c r="CA22" i="5"/>
  <c r="CB22" i="5"/>
  <c r="CC22" i="5"/>
  <c r="CD22" i="5"/>
  <c r="CE22" i="5"/>
  <c r="CF22" i="5"/>
  <c r="CG22" i="5"/>
  <c r="CH22" i="5"/>
  <c r="CI22" i="5"/>
  <c r="CJ22" i="5"/>
  <c r="CK22" i="5"/>
  <c r="CL22" i="5"/>
  <c r="CM22" i="5"/>
  <c r="CN22" i="5"/>
  <c r="CO22" i="5"/>
  <c r="CP22" i="5"/>
  <c r="CQ22" i="5"/>
  <c r="CR22" i="5"/>
  <c r="CS22" i="5"/>
  <c r="CT22" i="5"/>
  <c r="CU22" i="5"/>
  <c r="CV22" i="5"/>
  <c r="CW22" i="5"/>
  <c r="CX22" i="5"/>
  <c r="CY22" i="5"/>
  <c r="CZ22" i="5"/>
  <c r="DA22" i="5"/>
  <c r="DB22" i="5"/>
  <c r="DC22" i="5"/>
  <c r="DD22" i="5"/>
  <c r="DE22" i="5"/>
  <c r="DF22" i="5"/>
  <c r="DG22" i="5"/>
  <c r="DH22" i="5"/>
  <c r="DI22" i="5"/>
  <c r="DJ22" i="5"/>
  <c r="DK22" i="5"/>
  <c r="DL22" i="5"/>
  <c r="DM22" i="5"/>
  <c r="DN22" i="5"/>
  <c r="DO22" i="5"/>
  <c r="DP22" i="5"/>
  <c r="DQ22" i="5"/>
  <c r="DR22" i="5"/>
  <c r="DS22" i="5"/>
  <c r="DT22" i="5"/>
  <c r="DU22" i="5"/>
  <c r="DV22" i="5"/>
  <c r="DW22" i="5"/>
  <c r="DX22" i="5"/>
  <c r="DY22" i="5"/>
  <c r="DZ22" i="5"/>
  <c r="EA22" i="5"/>
  <c r="EB22" i="5"/>
  <c r="EC22" i="5"/>
  <c r="ED22" i="5"/>
  <c r="EE22" i="5"/>
  <c r="EF22" i="5"/>
  <c r="EG22" i="5"/>
  <c r="EH22" i="5"/>
  <c r="EI22" i="5"/>
  <c r="EJ22" i="5"/>
  <c r="EK22" i="5"/>
  <c r="EL22" i="5"/>
  <c r="EM22" i="5"/>
  <c r="EN22" i="5"/>
  <c r="EO22" i="5"/>
  <c r="EP22" i="5"/>
  <c r="EQ22" i="5"/>
  <c r="ER22" i="5"/>
  <c r="ES22" i="5"/>
  <c r="ET22" i="5"/>
  <c r="EU22" i="5"/>
  <c r="EV22" i="5"/>
  <c r="EW22" i="5"/>
  <c r="EX22" i="5"/>
  <c r="EY22" i="5"/>
  <c r="EZ22" i="5"/>
  <c r="FA22" i="5"/>
  <c r="FB22" i="5"/>
  <c r="FC22" i="5"/>
  <c r="FD22" i="5"/>
  <c r="FE22" i="5"/>
  <c r="FF22" i="5"/>
  <c r="FG22" i="5"/>
  <c r="FH22" i="5"/>
  <c r="FI22" i="5"/>
  <c r="FJ22" i="5"/>
  <c r="FK22" i="5"/>
  <c r="FL22" i="5"/>
  <c r="FM22" i="5"/>
  <c r="FN22" i="5"/>
  <c r="FO22" i="5"/>
  <c r="FP22" i="5"/>
  <c r="FQ22" i="5"/>
  <c r="FR22" i="5"/>
  <c r="FS22" i="5"/>
  <c r="FT22" i="5"/>
  <c r="FU22" i="5"/>
  <c r="FV22" i="5"/>
  <c r="FW22" i="5"/>
  <c r="FX22" i="5"/>
  <c r="FY22" i="5"/>
  <c r="FZ22" i="5"/>
  <c r="GA22" i="5"/>
  <c r="GB22" i="5"/>
  <c r="GC22" i="5"/>
  <c r="GD22" i="5"/>
  <c r="GE22" i="5"/>
  <c r="GF22" i="5"/>
  <c r="GG22" i="5"/>
  <c r="GH22" i="5"/>
  <c r="GI22" i="5"/>
  <c r="GJ22" i="5"/>
  <c r="GK22" i="5"/>
  <c r="GL22" i="5"/>
  <c r="GM22" i="5"/>
  <c r="GN22" i="5"/>
  <c r="GO22" i="5"/>
  <c r="GP22" i="5"/>
  <c r="GQ22" i="5"/>
  <c r="GR22" i="5"/>
  <c r="GS22" i="5"/>
  <c r="GT22" i="5"/>
  <c r="GU22" i="5"/>
  <c r="GV22" i="5"/>
  <c r="GW22" i="5"/>
  <c r="GX22" i="5"/>
  <c r="GY22" i="5"/>
  <c r="GZ22" i="5"/>
  <c r="HA22" i="5"/>
  <c r="HB22" i="5"/>
  <c r="HC22" i="5"/>
  <c r="HD22" i="5"/>
  <c r="HE22" i="5"/>
  <c r="HF22" i="5"/>
  <c r="HG22" i="5"/>
  <c r="HH22" i="5"/>
  <c r="HI22" i="5"/>
  <c r="HJ22" i="5"/>
  <c r="HK22" i="5"/>
  <c r="HL22" i="5"/>
  <c r="HM22" i="5"/>
  <c r="HN22" i="5"/>
  <c r="HO22" i="5"/>
  <c r="HP22" i="5"/>
  <c r="HQ22" i="5"/>
  <c r="HR22" i="5"/>
  <c r="HS22" i="5"/>
  <c r="HT22" i="5"/>
  <c r="HU22" i="5"/>
  <c r="HV22" i="5"/>
  <c r="HW22" i="5"/>
  <c r="HX22" i="5"/>
  <c r="HY22" i="5"/>
  <c r="HZ22" i="5"/>
  <c r="IA22" i="5"/>
  <c r="IB22" i="5"/>
  <c r="IC22" i="5"/>
  <c r="ID22" i="5"/>
  <c r="IE22" i="5"/>
  <c r="IF22" i="5"/>
  <c r="IG22" i="5"/>
  <c r="IH22" i="5"/>
  <c r="II22" i="5"/>
  <c r="IJ22" i="5"/>
  <c r="IK22" i="5"/>
  <c r="IL22" i="5"/>
  <c r="IM22" i="5"/>
  <c r="IN22" i="5"/>
  <c r="IO22" i="5"/>
  <c r="IP22" i="5"/>
  <c r="IQ22" i="5"/>
  <c r="IR22" i="5"/>
  <c r="BO24" i="5"/>
  <c r="BP24" i="5"/>
  <c r="BQ24" i="5"/>
  <c r="BR24" i="5"/>
  <c r="BS24" i="5"/>
  <c r="BT24" i="5"/>
  <c r="BU24" i="5"/>
  <c r="BV24" i="5"/>
  <c r="BW24" i="5"/>
  <c r="BX24" i="5"/>
  <c r="BY24" i="5"/>
  <c r="BZ24" i="5"/>
  <c r="CA24" i="5"/>
  <c r="CB24" i="5"/>
  <c r="CC24" i="5"/>
  <c r="CD24" i="5"/>
  <c r="CE24" i="5"/>
  <c r="CF24" i="5"/>
  <c r="CG24" i="5"/>
  <c r="CH24" i="5"/>
  <c r="CI24" i="5"/>
  <c r="CJ24" i="5"/>
  <c r="CK24" i="5"/>
  <c r="CL24" i="5"/>
  <c r="CM24" i="5"/>
  <c r="CN24" i="5"/>
  <c r="CO24" i="5"/>
  <c r="CP24" i="5"/>
  <c r="CQ24" i="5"/>
  <c r="CR24" i="5"/>
  <c r="CS24" i="5"/>
  <c r="CT24" i="5"/>
  <c r="CU24" i="5"/>
  <c r="CV24" i="5"/>
  <c r="CW24" i="5"/>
  <c r="CX24" i="5"/>
  <c r="CY24" i="5"/>
  <c r="CZ24" i="5"/>
  <c r="DA24" i="5"/>
  <c r="DB24" i="5"/>
  <c r="DC24" i="5"/>
  <c r="DD24" i="5"/>
  <c r="DE24" i="5"/>
  <c r="DF24" i="5"/>
  <c r="DG24" i="5"/>
  <c r="DH24" i="5"/>
  <c r="DI24" i="5"/>
  <c r="DJ24" i="5"/>
  <c r="DK24" i="5"/>
  <c r="DL24" i="5"/>
  <c r="DM24" i="5"/>
  <c r="DN24" i="5"/>
  <c r="DO24" i="5"/>
  <c r="DP24" i="5"/>
  <c r="DQ24" i="5"/>
  <c r="DR24" i="5"/>
  <c r="DS24" i="5"/>
  <c r="DT24" i="5"/>
  <c r="DU24" i="5"/>
  <c r="DV24" i="5"/>
  <c r="DW24" i="5"/>
  <c r="DX24" i="5"/>
  <c r="DY24" i="5"/>
  <c r="DZ24" i="5"/>
  <c r="EA24" i="5"/>
  <c r="EB24" i="5"/>
  <c r="EC24" i="5"/>
  <c r="ED24" i="5"/>
  <c r="EE24" i="5"/>
  <c r="EF24" i="5"/>
  <c r="EG24" i="5"/>
  <c r="EH24" i="5"/>
  <c r="EI24" i="5"/>
  <c r="EJ24" i="5"/>
  <c r="EK24" i="5"/>
  <c r="EL24" i="5"/>
  <c r="EM24" i="5"/>
  <c r="EN24" i="5"/>
  <c r="EO24" i="5"/>
  <c r="EP24" i="5"/>
  <c r="EQ24" i="5"/>
  <c r="ER24" i="5"/>
  <c r="ES24" i="5"/>
  <c r="ET24" i="5"/>
  <c r="EU24" i="5"/>
  <c r="EV24" i="5"/>
  <c r="EW24" i="5"/>
  <c r="EX24" i="5"/>
  <c r="EY24" i="5"/>
  <c r="EZ24" i="5"/>
  <c r="FA24" i="5"/>
  <c r="FB24" i="5"/>
  <c r="FC24" i="5"/>
  <c r="FD24" i="5"/>
  <c r="FE24" i="5"/>
  <c r="FF24" i="5"/>
  <c r="FG24" i="5"/>
  <c r="FH24" i="5"/>
  <c r="FI24" i="5"/>
  <c r="FJ24" i="5"/>
  <c r="FK24" i="5"/>
  <c r="FL24" i="5"/>
  <c r="FM24" i="5"/>
  <c r="FN24" i="5"/>
  <c r="FO24" i="5"/>
  <c r="FP24" i="5"/>
  <c r="FQ24" i="5"/>
  <c r="FR24" i="5"/>
  <c r="FS24" i="5"/>
  <c r="FT24" i="5"/>
  <c r="FU24" i="5"/>
  <c r="FV24" i="5"/>
  <c r="FW24" i="5"/>
  <c r="FX24" i="5"/>
  <c r="FY24" i="5"/>
  <c r="FZ24" i="5"/>
  <c r="GA24" i="5"/>
  <c r="GB24" i="5"/>
  <c r="GC24" i="5"/>
  <c r="GD24" i="5"/>
  <c r="GE24" i="5"/>
  <c r="GF24" i="5"/>
  <c r="GG24" i="5"/>
  <c r="GH24" i="5"/>
  <c r="GI24" i="5"/>
  <c r="GJ24" i="5"/>
  <c r="GK24" i="5"/>
  <c r="GL24" i="5"/>
  <c r="GM24" i="5"/>
  <c r="GN24" i="5"/>
  <c r="GO24" i="5"/>
  <c r="GP24" i="5"/>
  <c r="GQ24" i="5"/>
  <c r="GR24" i="5"/>
  <c r="GS24" i="5"/>
  <c r="GT24" i="5"/>
  <c r="GU24" i="5"/>
  <c r="GV24" i="5"/>
  <c r="GW24" i="5"/>
  <c r="GX24" i="5"/>
  <c r="GY24" i="5"/>
  <c r="GZ24" i="5"/>
  <c r="HA24" i="5"/>
  <c r="HB24" i="5"/>
  <c r="HC24" i="5"/>
  <c r="HD24" i="5"/>
  <c r="HE24" i="5"/>
  <c r="HF24" i="5"/>
  <c r="HG24" i="5"/>
  <c r="HH24" i="5"/>
  <c r="HI24" i="5"/>
  <c r="HJ24" i="5"/>
  <c r="HK24" i="5"/>
  <c r="HL24" i="5"/>
  <c r="HM24" i="5"/>
  <c r="HN24" i="5"/>
  <c r="HO24" i="5"/>
  <c r="HP24" i="5"/>
  <c r="HQ24" i="5"/>
  <c r="HR24" i="5"/>
  <c r="HS24" i="5"/>
  <c r="HT24" i="5"/>
  <c r="HU24" i="5"/>
  <c r="HV24" i="5"/>
  <c r="HW24" i="5"/>
  <c r="HX24" i="5"/>
  <c r="HY24" i="5"/>
  <c r="HZ24" i="5"/>
  <c r="IA24" i="5"/>
  <c r="IB24" i="5"/>
  <c r="IC24" i="5"/>
  <c r="ID24" i="5"/>
  <c r="IE24" i="5"/>
  <c r="IF24" i="5"/>
  <c r="IG24" i="5"/>
  <c r="IH24" i="5"/>
  <c r="II24" i="5"/>
  <c r="IJ24" i="5"/>
  <c r="IK24" i="5"/>
  <c r="IL24" i="5"/>
  <c r="IM24" i="5"/>
  <c r="IN24" i="5"/>
  <c r="IO24" i="5"/>
  <c r="IP24" i="5"/>
  <c r="IQ24" i="5"/>
  <c r="IR24" i="5"/>
  <c r="BO25" i="5"/>
  <c r="BP25" i="5"/>
  <c r="BQ25" i="5"/>
  <c r="BR25" i="5"/>
  <c r="BS25" i="5"/>
  <c r="BT25" i="5"/>
  <c r="BU25" i="5"/>
  <c r="BV25" i="5"/>
  <c r="BW25" i="5"/>
  <c r="BX25" i="5"/>
  <c r="BY25" i="5"/>
  <c r="BZ25" i="5"/>
  <c r="CA25" i="5"/>
  <c r="CB25" i="5"/>
  <c r="CC25" i="5"/>
  <c r="CD25" i="5"/>
  <c r="CE25" i="5"/>
  <c r="CF25" i="5"/>
  <c r="CG25" i="5"/>
  <c r="CH25" i="5"/>
  <c r="CI25" i="5"/>
  <c r="CJ25" i="5"/>
  <c r="CK25" i="5"/>
  <c r="CL25" i="5"/>
  <c r="CM25" i="5"/>
  <c r="CN25" i="5"/>
  <c r="CO25" i="5"/>
  <c r="CP25" i="5"/>
  <c r="CQ25" i="5"/>
  <c r="CR25" i="5"/>
  <c r="CS25" i="5"/>
  <c r="CT25" i="5"/>
  <c r="CU25" i="5"/>
  <c r="CV25" i="5"/>
  <c r="CW25" i="5"/>
  <c r="CX25" i="5"/>
  <c r="CY25" i="5"/>
  <c r="CZ25" i="5"/>
  <c r="DA25" i="5"/>
  <c r="DB25" i="5"/>
  <c r="DC25" i="5"/>
  <c r="DD25" i="5"/>
  <c r="DE25" i="5"/>
  <c r="DF25" i="5"/>
  <c r="DG25" i="5"/>
  <c r="DH25" i="5"/>
  <c r="DI25" i="5"/>
  <c r="DJ25" i="5"/>
  <c r="DK25" i="5"/>
  <c r="DL25" i="5"/>
  <c r="DM25" i="5"/>
  <c r="DN25" i="5"/>
  <c r="DO25" i="5"/>
  <c r="DP25" i="5"/>
  <c r="DQ25" i="5"/>
  <c r="DR25" i="5"/>
  <c r="DS25" i="5"/>
  <c r="DT25" i="5"/>
  <c r="DU25" i="5"/>
  <c r="DV25" i="5"/>
  <c r="DW25" i="5"/>
  <c r="DX25" i="5"/>
  <c r="DY25" i="5"/>
  <c r="DZ25" i="5"/>
  <c r="EA25" i="5"/>
  <c r="EB25" i="5"/>
  <c r="EC25" i="5"/>
  <c r="ED25" i="5"/>
  <c r="EE25" i="5"/>
  <c r="EF25" i="5"/>
  <c r="EG25" i="5"/>
  <c r="EH25" i="5"/>
  <c r="EI25" i="5"/>
  <c r="EJ25" i="5"/>
  <c r="EK25" i="5"/>
  <c r="EL25" i="5"/>
  <c r="EM25" i="5"/>
  <c r="EN25" i="5"/>
  <c r="EO25" i="5"/>
  <c r="EP25" i="5"/>
  <c r="EQ25" i="5"/>
  <c r="ER25" i="5"/>
  <c r="ES25" i="5"/>
  <c r="ET25" i="5"/>
  <c r="EU25" i="5"/>
  <c r="EV25" i="5"/>
  <c r="EW25" i="5"/>
  <c r="EX25" i="5"/>
  <c r="EY25" i="5"/>
  <c r="EZ25" i="5"/>
  <c r="FA25" i="5"/>
  <c r="FB25" i="5"/>
  <c r="FC25" i="5"/>
  <c r="FD25" i="5"/>
  <c r="FE25" i="5"/>
  <c r="FF25" i="5"/>
  <c r="FG25" i="5"/>
  <c r="FH25" i="5"/>
  <c r="FI25" i="5"/>
  <c r="FJ25" i="5"/>
  <c r="FK25" i="5"/>
  <c r="FL25" i="5"/>
  <c r="FM25" i="5"/>
  <c r="FN25" i="5"/>
  <c r="FO25" i="5"/>
  <c r="FP25" i="5"/>
  <c r="FQ25" i="5"/>
  <c r="FR25" i="5"/>
  <c r="FS25" i="5"/>
  <c r="FT25" i="5"/>
  <c r="FU25" i="5"/>
  <c r="FV25" i="5"/>
  <c r="FW25" i="5"/>
  <c r="FX25" i="5"/>
  <c r="FY25" i="5"/>
  <c r="FZ25" i="5"/>
  <c r="GA25" i="5"/>
  <c r="GB25" i="5"/>
  <c r="GC25" i="5"/>
  <c r="GD25" i="5"/>
  <c r="GE25" i="5"/>
  <c r="GF25" i="5"/>
  <c r="GG25" i="5"/>
  <c r="GH25" i="5"/>
  <c r="GI25" i="5"/>
  <c r="GJ25" i="5"/>
  <c r="GK25" i="5"/>
  <c r="GL25" i="5"/>
  <c r="GM25" i="5"/>
  <c r="GN25" i="5"/>
  <c r="GO25" i="5"/>
  <c r="GP25" i="5"/>
  <c r="GQ25" i="5"/>
  <c r="GR25" i="5"/>
  <c r="GS25" i="5"/>
  <c r="GT25" i="5"/>
  <c r="GU25" i="5"/>
  <c r="GV25" i="5"/>
  <c r="GW25" i="5"/>
  <c r="GX25" i="5"/>
  <c r="GY25" i="5"/>
  <c r="GZ25" i="5"/>
  <c r="HA25" i="5"/>
  <c r="HB25" i="5"/>
  <c r="HC25" i="5"/>
  <c r="HD25" i="5"/>
  <c r="HE25" i="5"/>
  <c r="HF25" i="5"/>
  <c r="HG25" i="5"/>
  <c r="HH25" i="5"/>
  <c r="HI25" i="5"/>
  <c r="HJ25" i="5"/>
  <c r="HK25" i="5"/>
  <c r="HL25" i="5"/>
  <c r="HM25" i="5"/>
  <c r="HN25" i="5"/>
  <c r="HO25" i="5"/>
  <c r="HP25" i="5"/>
  <c r="HQ25" i="5"/>
  <c r="HR25" i="5"/>
  <c r="HS25" i="5"/>
  <c r="HT25" i="5"/>
  <c r="HU25" i="5"/>
  <c r="HV25" i="5"/>
  <c r="HW25" i="5"/>
  <c r="HX25" i="5"/>
  <c r="HY25" i="5"/>
  <c r="HZ25" i="5"/>
  <c r="IA25" i="5"/>
  <c r="IB25" i="5"/>
  <c r="IC25" i="5"/>
  <c r="ID25" i="5"/>
  <c r="IE25" i="5"/>
  <c r="IF25" i="5"/>
  <c r="IG25" i="5"/>
  <c r="IH25" i="5"/>
  <c r="II25" i="5"/>
  <c r="IJ25" i="5"/>
  <c r="IK25" i="5"/>
  <c r="IL25" i="5"/>
  <c r="IM25" i="5"/>
  <c r="IN25" i="5"/>
  <c r="IO25" i="5"/>
  <c r="IP25" i="5"/>
  <c r="IQ25" i="5"/>
  <c r="IR25" i="5"/>
  <c r="BO26" i="5"/>
  <c r="BP26" i="5"/>
  <c r="BQ26" i="5"/>
  <c r="BR26" i="5"/>
  <c r="BS26" i="5"/>
  <c r="BT26" i="5"/>
  <c r="BU26" i="5"/>
  <c r="BV26" i="5"/>
  <c r="BW26" i="5"/>
  <c r="BX26" i="5"/>
  <c r="BY26" i="5"/>
  <c r="BZ26" i="5"/>
  <c r="CA26" i="5"/>
  <c r="CB26" i="5"/>
  <c r="CC26" i="5"/>
  <c r="CD26" i="5"/>
  <c r="CE26" i="5"/>
  <c r="CF26" i="5"/>
  <c r="CG26" i="5"/>
  <c r="CH26" i="5"/>
  <c r="CI26" i="5"/>
  <c r="CJ26" i="5"/>
  <c r="CK26" i="5"/>
  <c r="CL26" i="5"/>
  <c r="CM26" i="5"/>
  <c r="CN26" i="5"/>
  <c r="CO26" i="5"/>
  <c r="CP26" i="5"/>
  <c r="CQ26" i="5"/>
  <c r="CR26" i="5"/>
  <c r="CS26" i="5"/>
  <c r="CT26" i="5"/>
  <c r="CU26" i="5"/>
  <c r="CV26" i="5"/>
  <c r="CW26" i="5"/>
  <c r="CX26" i="5"/>
  <c r="CY26" i="5"/>
  <c r="CZ26" i="5"/>
  <c r="DA26" i="5"/>
  <c r="DB26" i="5"/>
  <c r="DC26" i="5"/>
  <c r="DD26" i="5"/>
  <c r="DE26" i="5"/>
  <c r="DF26" i="5"/>
  <c r="DG26" i="5"/>
  <c r="DH26" i="5"/>
  <c r="DI26" i="5"/>
  <c r="DJ26" i="5"/>
  <c r="DK26" i="5"/>
  <c r="DL26" i="5"/>
  <c r="DM26" i="5"/>
  <c r="DN26" i="5"/>
  <c r="DO26" i="5"/>
  <c r="DP26" i="5"/>
  <c r="DQ26" i="5"/>
  <c r="DR26" i="5"/>
  <c r="DS26" i="5"/>
  <c r="DT26" i="5"/>
  <c r="DU26" i="5"/>
  <c r="DV26" i="5"/>
  <c r="DW26" i="5"/>
  <c r="DX26" i="5"/>
  <c r="DY26" i="5"/>
  <c r="DZ26" i="5"/>
  <c r="EA26" i="5"/>
  <c r="EB26" i="5"/>
  <c r="EC26" i="5"/>
  <c r="ED26" i="5"/>
  <c r="EE26" i="5"/>
  <c r="EF26" i="5"/>
  <c r="EG26" i="5"/>
  <c r="EH26" i="5"/>
  <c r="EI26" i="5"/>
  <c r="EJ26" i="5"/>
  <c r="EK26" i="5"/>
  <c r="EL26" i="5"/>
  <c r="EM26" i="5"/>
  <c r="EN26" i="5"/>
  <c r="EO26" i="5"/>
  <c r="EP26" i="5"/>
  <c r="EQ26" i="5"/>
  <c r="ER26" i="5"/>
  <c r="ES26" i="5"/>
  <c r="ET26" i="5"/>
  <c r="EU26" i="5"/>
  <c r="EV26" i="5"/>
  <c r="EW26" i="5"/>
  <c r="EX26" i="5"/>
  <c r="EY26" i="5"/>
  <c r="EZ26" i="5"/>
  <c r="FA26" i="5"/>
  <c r="FB26" i="5"/>
  <c r="FC26" i="5"/>
  <c r="FD26" i="5"/>
  <c r="FE26" i="5"/>
  <c r="FF26" i="5"/>
  <c r="FG26" i="5"/>
  <c r="FH26" i="5"/>
  <c r="FI26" i="5"/>
  <c r="FJ26" i="5"/>
  <c r="FK26" i="5"/>
  <c r="FL26" i="5"/>
  <c r="FM26" i="5"/>
  <c r="FN26" i="5"/>
  <c r="FO26" i="5"/>
  <c r="FP26" i="5"/>
  <c r="FQ26" i="5"/>
  <c r="FR26" i="5"/>
  <c r="FS26" i="5"/>
  <c r="FT26" i="5"/>
  <c r="FU26" i="5"/>
  <c r="FV26" i="5"/>
  <c r="FW26" i="5"/>
  <c r="FX26" i="5"/>
  <c r="FY26" i="5"/>
  <c r="FZ26" i="5"/>
  <c r="GA26" i="5"/>
  <c r="GB26" i="5"/>
  <c r="GC26" i="5"/>
  <c r="GD26" i="5"/>
  <c r="GE26" i="5"/>
  <c r="GF26" i="5"/>
  <c r="GG26" i="5"/>
  <c r="GH26" i="5"/>
  <c r="GI26" i="5"/>
  <c r="GJ26" i="5"/>
  <c r="GK26" i="5"/>
  <c r="GL26" i="5"/>
  <c r="GM26" i="5"/>
  <c r="GN26" i="5"/>
  <c r="GO26" i="5"/>
  <c r="GP26" i="5"/>
  <c r="GQ26" i="5"/>
  <c r="GR26" i="5"/>
  <c r="GS26" i="5"/>
  <c r="GT26" i="5"/>
  <c r="GU26" i="5"/>
  <c r="GV26" i="5"/>
  <c r="GW26" i="5"/>
  <c r="GX26" i="5"/>
  <c r="GY26" i="5"/>
  <c r="GZ26" i="5"/>
  <c r="HA26" i="5"/>
  <c r="HB26" i="5"/>
  <c r="HC26" i="5"/>
  <c r="HD26" i="5"/>
  <c r="HE26" i="5"/>
  <c r="HF26" i="5"/>
  <c r="HG26" i="5"/>
  <c r="HH26" i="5"/>
  <c r="HI26" i="5"/>
  <c r="HJ26" i="5"/>
  <c r="HK26" i="5"/>
  <c r="HL26" i="5"/>
  <c r="HM26" i="5"/>
  <c r="HN26" i="5"/>
  <c r="HO26" i="5"/>
  <c r="HP26" i="5"/>
  <c r="HQ26" i="5"/>
  <c r="HR26" i="5"/>
  <c r="HS26" i="5"/>
  <c r="HT26" i="5"/>
  <c r="HU26" i="5"/>
  <c r="HV26" i="5"/>
  <c r="HW26" i="5"/>
  <c r="HX26" i="5"/>
  <c r="HY26" i="5"/>
  <c r="HZ26" i="5"/>
  <c r="IA26" i="5"/>
  <c r="IB26" i="5"/>
  <c r="IC26" i="5"/>
  <c r="ID26" i="5"/>
  <c r="IE26" i="5"/>
  <c r="IF26" i="5"/>
  <c r="IG26" i="5"/>
  <c r="IH26" i="5"/>
  <c r="II26" i="5"/>
  <c r="IJ26" i="5"/>
  <c r="IK26" i="5"/>
  <c r="IL26" i="5"/>
  <c r="IM26" i="5"/>
  <c r="IN26" i="5"/>
  <c r="IO26" i="5"/>
  <c r="IP26" i="5"/>
  <c r="IQ26" i="5"/>
  <c r="IR26" i="5"/>
  <c r="BU27" i="5"/>
  <c r="BV27" i="5"/>
  <c r="BW27" i="5"/>
  <c r="BX27" i="5"/>
  <c r="BY27" i="5"/>
  <c r="BZ27" i="5"/>
  <c r="CA27" i="5"/>
  <c r="CB27" i="5"/>
  <c r="CC27" i="5"/>
  <c r="CD27" i="5"/>
  <c r="CE27" i="5"/>
  <c r="CF27" i="5"/>
  <c r="CG27" i="5"/>
  <c r="CH27" i="5"/>
  <c r="CI27" i="5"/>
  <c r="CJ27" i="5"/>
  <c r="CK27" i="5"/>
  <c r="CL27" i="5"/>
  <c r="CM27" i="5"/>
  <c r="CN27" i="5"/>
  <c r="CO27" i="5"/>
  <c r="CP27" i="5"/>
  <c r="CQ27" i="5"/>
  <c r="CR27" i="5"/>
  <c r="CS27" i="5"/>
  <c r="CT27" i="5"/>
  <c r="CU27" i="5"/>
  <c r="CV27" i="5"/>
  <c r="CW27" i="5"/>
  <c r="CX27" i="5"/>
  <c r="CY27" i="5"/>
  <c r="CZ27" i="5"/>
  <c r="DA27" i="5"/>
  <c r="DB27" i="5"/>
  <c r="DC27" i="5"/>
  <c r="DD27" i="5"/>
  <c r="DE27" i="5"/>
  <c r="DF27" i="5"/>
  <c r="DG27" i="5"/>
  <c r="DH27" i="5"/>
  <c r="DI27" i="5"/>
  <c r="DJ27" i="5"/>
  <c r="DK27" i="5"/>
  <c r="DL27" i="5"/>
  <c r="DM27" i="5"/>
  <c r="DN27" i="5"/>
  <c r="DO27" i="5"/>
  <c r="DP27" i="5"/>
  <c r="DQ27" i="5"/>
  <c r="DR27" i="5"/>
  <c r="DS27" i="5"/>
  <c r="DT27" i="5"/>
  <c r="DU27" i="5"/>
  <c r="DV27" i="5"/>
  <c r="DW27" i="5"/>
  <c r="DX27" i="5"/>
  <c r="DY27" i="5"/>
  <c r="DZ27" i="5"/>
  <c r="EA27" i="5"/>
  <c r="EB27" i="5"/>
  <c r="EC27" i="5"/>
  <c r="ED27" i="5"/>
  <c r="EE27" i="5"/>
  <c r="EF27" i="5"/>
  <c r="EG27" i="5"/>
  <c r="EH27" i="5"/>
  <c r="EI27" i="5"/>
  <c r="EJ27" i="5"/>
  <c r="EK27" i="5"/>
  <c r="EL27" i="5"/>
  <c r="EM27" i="5"/>
  <c r="EN27" i="5"/>
  <c r="EO27" i="5"/>
  <c r="EP27" i="5"/>
  <c r="EQ27" i="5"/>
  <c r="ER27" i="5"/>
  <c r="ES27" i="5"/>
  <c r="ET27" i="5"/>
  <c r="EU27" i="5"/>
  <c r="EV27" i="5"/>
  <c r="EW27" i="5"/>
  <c r="EX27" i="5"/>
  <c r="EY27" i="5"/>
  <c r="EZ27" i="5"/>
  <c r="FA27" i="5"/>
  <c r="FB27" i="5"/>
  <c r="FC27" i="5"/>
  <c r="FD27" i="5"/>
  <c r="FE27" i="5"/>
  <c r="FF27" i="5"/>
  <c r="FG27" i="5"/>
  <c r="FH27" i="5"/>
  <c r="FI27" i="5"/>
  <c r="FJ27" i="5"/>
  <c r="FK27" i="5"/>
  <c r="FL27" i="5"/>
  <c r="FM27" i="5"/>
  <c r="FN27" i="5"/>
  <c r="FO27" i="5"/>
  <c r="FP27" i="5"/>
  <c r="FQ27" i="5"/>
  <c r="FR27" i="5"/>
  <c r="FS27" i="5"/>
  <c r="FT27" i="5"/>
  <c r="FU27" i="5"/>
  <c r="FV27" i="5"/>
  <c r="FW27" i="5"/>
  <c r="FX27" i="5"/>
  <c r="FY27" i="5"/>
  <c r="FZ27" i="5"/>
  <c r="GA27" i="5"/>
  <c r="GB27" i="5"/>
  <c r="GC27" i="5"/>
  <c r="GD27" i="5"/>
  <c r="GE27" i="5"/>
  <c r="GF27" i="5"/>
  <c r="GG27" i="5"/>
  <c r="GH27" i="5"/>
  <c r="GI27" i="5"/>
  <c r="GJ27" i="5"/>
  <c r="GK27" i="5"/>
  <c r="GL27" i="5"/>
  <c r="GM27" i="5"/>
  <c r="GN27" i="5"/>
  <c r="GO27" i="5"/>
  <c r="GP27" i="5"/>
  <c r="GQ27" i="5"/>
  <c r="GR27" i="5"/>
  <c r="GS27" i="5"/>
  <c r="GT27" i="5"/>
  <c r="GU27" i="5"/>
  <c r="GV27" i="5"/>
  <c r="GW27" i="5"/>
  <c r="GX27" i="5"/>
  <c r="GY27" i="5"/>
  <c r="GZ27" i="5"/>
  <c r="HA27" i="5"/>
  <c r="HB27" i="5"/>
  <c r="HC27" i="5"/>
  <c r="HD27" i="5"/>
  <c r="HE27" i="5"/>
  <c r="HF27" i="5"/>
  <c r="HG27" i="5"/>
  <c r="HH27" i="5"/>
  <c r="HI27" i="5"/>
  <c r="HJ27" i="5"/>
  <c r="HK27" i="5"/>
  <c r="HL27" i="5"/>
  <c r="HM27" i="5"/>
  <c r="HN27" i="5"/>
  <c r="HO27" i="5"/>
  <c r="HP27" i="5"/>
  <c r="HQ27" i="5"/>
  <c r="HR27" i="5"/>
  <c r="HS27" i="5"/>
  <c r="HT27" i="5"/>
  <c r="HU27" i="5"/>
  <c r="HV27" i="5"/>
  <c r="HW27" i="5"/>
  <c r="HX27" i="5"/>
  <c r="HY27" i="5"/>
  <c r="HZ27" i="5"/>
  <c r="IA27" i="5"/>
  <c r="IB27" i="5"/>
  <c r="IC27" i="5"/>
  <c r="ID27" i="5"/>
  <c r="IE27" i="5"/>
  <c r="IF27" i="5"/>
  <c r="IG27" i="5"/>
  <c r="IH27" i="5"/>
  <c r="II27" i="5"/>
  <c r="IJ27" i="5"/>
  <c r="IK27" i="5"/>
  <c r="IL27" i="5"/>
  <c r="IM27" i="5"/>
  <c r="IN27" i="5"/>
  <c r="IO27" i="5"/>
  <c r="IP27" i="5"/>
  <c r="IQ27" i="5"/>
  <c r="IR27" i="5"/>
  <c r="BU28" i="5"/>
  <c r="BV28" i="5"/>
  <c r="BW28" i="5"/>
  <c r="BX28" i="5"/>
  <c r="BY28" i="5"/>
  <c r="BZ28" i="5"/>
  <c r="CA28" i="5"/>
  <c r="CB28" i="5"/>
  <c r="CC28" i="5"/>
  <c r="CD28" i="5"/>
  <c r="CE28" i="5"/>
  <c r="CF28" i="5"/>
  <c r="CG28" i="5"/>
  <c r="CH28" i="5"/>
  <c r="CI28" i="5"/>
  <c r="CJ28" i="5"/>
  <c r="CK28" i="5"/>
  <c r="CL28" i="5"/>
  <c r="CM28" i="5"/>
  <c r="CN28" i="5"/>
  <c r="CO28" i="5"/>
  <c r="CP28" i="5"/>
  <c r="CQ28" i="5"/>
  <c r="CR28" i="5"/>
  <c r="CS28" i="5"/>
  <c r="CT28" i="5"/>
  <c r="CU28" i="5"/>
  <c r="CV28" i="5"/>
  <c r="CW28" i="5"/>
  <c r="CX28" i="5"/>
  <c r="CY28" i="5"/>
  <c r="CZ28" i="5"/>
  <c r="DA28" i="5"/>
  <c r="DB28" i="5"/>
  <c r="DC28" i="5"/>
  <c r="DD28" i="5"/>
  <c r="DE28" i="5"/>
  <c r="DF28" i="5"/>
  <c r="DG28" i="5"/>
  <c r="DH28" i="5"/>
  <c r="DI28" i="5"/>
  <c r="DJ28" i="5"/>
  <c r="DK28" i="5"/>
  <c r="DL28" i="5"/>
  <c r="DM28" i="5"/>
  <c r="DN28" i="5"/>
  <c r="DO28" i="5"/>
  <c r="DP28" i="5"/>
  <c r="DQ28" i="5"/>
  <c r="DR28" i="5"/>
  <c r="DS28" i="5"/>
  <c r="DT28" i="5"/>
  <c r="DU28" i="5"/>
  <c r="DV28" i="5"/>
  <c r="DW28" i="5"/>
  <c r="DX28" i="5"/>
  <c r="DY28" i="5"/>
  <c r="DZ28" i="5"/>
  <c r="EA28" i="5"/>
  <c r="EB28" i="5"/>
  <c r="EC28" i="5"/>
  <c r="ED28" i="5"/>
  <c r="EE28" i="5"/>
  <c r="EF28" i="5"/>
  <c r="EG28" i="5"/>
  <c r="EH28" i="5"/>
  <c r="EI28" i="5"/>
  <c r="EJ28" i="5"/>
  <c r="EK28" i="5"/>
  <c r="EL28" i="5"/>
  <c r="EM28" i="5"/>
  <c r="EN28" i="5"/>
  <c r="EO28" i="5"/>
  <c r="EP28" i="5"/>
  <c r="EQ28" i="5"/>
  <c r="ER28" i="5"/>
  <c r="ES28" i="5"/>
  <c r="ET28" i="5"/>
  <c r="EU28" i="5"/>
  <c r="EV28" i="5"/>
  <c r="EW28" i="5"/>
  <c r="EX28" i="5"/>
  <c r="EY28" i="5"/>
  <c r="EZ28" i="5"/>
  <c r="FA28" i="5"/>
  <c r="FB28" i="5"/>
  <c r="FC28" i="5"/>
  <c r="FD28" i="5"/>
  <c r="FE28" i="5"/>
  <c r="FF28" i="5"/>
  <c r="FG28" i="5"/>
  <c r="FH28" i="5"/>
  <c r="FI28" i="5"/>
  <c r="FJ28" i="5"/>
  <c r="FK28" i="5"/>
  <c r="FL28" i="5"/>
  <c r="FM28" i="5"/>
  <c r="FN28" i="5"/>
  <c r="FO28" i="5"/>
  <c r="FP28" i="5"/>
  <c r="FQ28" i="5"/>
  <c r="FR28" i="5"/>
  <c r="FS28" i="5"/>
  <c r="FT28" i="5"/>
  <c r="FU28" i="5"/>
  <c r="FV28" i="5"/>
  <c r="FW28" i="5"/>
  <c r="FX28" i="5"/>
  <c r="FY28" i="5"/>
  <c r="FZ28" i="5"/>
  <c r="GA28" i="5"/>
  <c r="GB28" i="5"/>
  <c r="GC28" i="5"/>
  <c r="GD28" i="5"/>
  <c r="GE28" i="5"/>
  <c r="GF28" i="5"/>
  <c r="GG28" i="5"/>
  <c r="GH28" i="5"/>
  <c r="GI28" i="5"/>
  <c r="GJ28" i="5"/>
  <c r="GK28" i="5"/>
  <c r="GL28" i="5"/>
  <c r="GM28" i="5"/>
  <c r="GN28" i="5"/>
  <c r="GO28" i="5"/>
  <c r="GP28" i="5"/>
  <c r="GQ28" i="5"/>
  <c r="GR28" i="5"/>
  <c r="GS28" i="5"/>
  <c r="GT28" i="5"/>
  <c r="GU28" i="5"/>
  <c r="GV28" i="5"/>
  <c r="GW28" i="5"/>
  <c r="GX28" i="5"/>
  <c r="GY28" i="5"/>
  <c r="GZ28" i="5"/>
  <c r="HA28" i="5"/>
  <c r="HB28" i="5"/>
  <c r="HC28" i="5"/>
  <c r="HD28" i="5"/>
  <c r="HE28" i="5"/>
  <c r="HF28" i="5"/>
  <c r="HG28" i="5"/>
  <c r="HH28" i="5"/>
  <c r="HI28" i="5"/>
  <c r="HJ28" i="5"/>
  <c r="HK28" i="5"/>
  <c r="HL28" i="5"/>
  <c r="HM28" i="5"/>
  <c r="HN28" i="5"/>
  <c r="HO28" i="5"/>
  <c r="HP28" i="5"/>
  <c r="HQ28" i="5"/>
  <c r="HR28" i="5"/>
  <c r="HS28" i="5"/>
  <c r="HT28" i="5"/>
  <c r="HU28" i="5"/>
  <c r="HV28" i="5"/>
  <c r="HW28" i="5"/>
  <c r="HX28" i="5"/>
  <c r="HY28" i="5"/>
  <c r="HZ28" i="5"/>
  <c r="IA28" i="5"/>
  <c r="IB28" i="5"/>
  <c r="IC28" i="5"/>
  <c r="ID28" i="5"/>
  <c r="IE28" i="5"/>
  <c r="IF28" i="5"/>
  <c r="IG28" i="5"/>
  <c r="IH28" i="5"/>
  <c r="II28" i="5"/>
  <c r="IJ28" i="5"/>
  <c r="IK28" i="5"/>
  <c r="IL28" i="5"/>
  <c r="IM28" i="5"/>
  <c r="IN28" i="5"/>
  <c r="IO28" i="5"/>
  <c r="IP28" i="5"/>
  <c r="IQ28" i="5"/>
  <c r="IR28" i="5"/>
  <c r="BU29" i="5"/>
  <c r="BV29" i="5"/>
  <c r="BW29" i="5"/>
  <c r="BX29" i="5"/>
  <c r="BY29" i="5"/>
  <c r="BZ29" i="5"/>
  <c r="CA29" i="5"/>
  <c r="CB29" i="5"/>
  <c r="CC29" i="5"/>
  <c r="CD29" i="5"/>
  <c r="CE29" i="5"/>
  <c r="CF29" i="5"/>
  <c r="CG29" i="5"/>
  <c r="CH29" i="5"/>
  <c r="CI29" i="5"/>
  <c r="CJ29" i="5"/>
  <c r="CK29" i="5"/>
  <c r="CL29" i="5"/>
  <c r="CM29" i="5"/>
  <c r="CN29" i="5"/>
  <c r="CO29" i="5"/>
  <c r="CP29" i="5"/>
  <c r="CQ29" i="5"/>
  <c r="CR29" i="5"/>
  <c r="CS29" i="5"/>
  <c r="CT29" i="5"/>
  <c r="CU29" i="5"/>
  <c r="CV29" i="5"/>
  <c r="CW29" i="5"/>
  <c r="CX29" i="5"/>
  <c r="CY29" i="5"/>
  <c r="CZ29" i="5"/>
  <c r="DA29" i="5"/>
  <c r="DB29" i="5"/>
  <c r="DC29" i="5"/>
  <c r="DD29" i="5"/>
  <c r="DE29" i="5"/>
  <c r="DF29" i="5"/>
  <c r="DG29" i="5"/>
  <c r="DH29" i="5"/>
  <c r="DI29" i="5"/>
  <c r="DJ29" i="5"/>
  <c r="DK29" i="5"/>
  <c r="DL29" i="5"/>
  <c r="DM29" i="5"/>
  <c r="DN29" i="5"/>
  <c r="DO29" i="5"/>
  <c r="DP29" i="5"/>
  <c r="DQ29" i="5"/>
  <c r="DR29" i="5"/>
  <c r="DS29" i="5"/>
  <c r="DT29" i="5"/>
  <c r="DU29" i="5"/>
  <c r="DV29" i="5"/>
  <c r="DW29" i="5"/>
  <c r="DX29" i="5"/>
  <c r="DY29" i="5"/>
  <c r="DZ29" i="5"/>
  <c r="EA29" i="5"/>
  <c r="EB29" i="5"/>
  <c r="EC29" i="5"/>
  <c r="ED29" i="5"/>
  <c r="EE29" i="5"/>
  <c r="EF29" i="5"/>
  <c r="EG29" i="5"/>
  <c r="EH29" i="5"/>
  <c r="EI29" i="5"/>
  <c r="EJ29" i="5"/>
  <c r="EK29" i="5"/>
  <c r="EL29" i="5"/>
  <c r="EM29" i="5"/>
  <c r="EN29" i="5"/>
  <c r="EO29" i="5"/>
  <c r="EP29" i="5"/>
  <c r="EQ29" i="5"/>
  <c r="ER29" i="5"/>
  <c r="ES29" i="5"/>
  <c r="ET29" i="5"/>
  <c r="EU29" i="5"/>
  <c r="EV29" i="5"/>
  <c r="EW29" i="5"/>
  <c r="EX29" i="5"/>
  <c r="EY29" i="5"/>
  <c r="EZ29" i="5"/>
  <c r="FA29" i="5"/>
  <c r="FB29" i="5"/>
  <c r="FC29" i="5"/>
  <c r="FD29" i="5"/>
  <c r="FE29" i="5"/>
  <c r="FF29" i="5"/>
  <c r="FG29" i="5"/>
  <c r="FH29" i="5"/>
  <c r="FI29" i="5"/>
  <c r="FJ29" i="5"/>
  <c r="FK29" i="5"/>
  <c r="FL29" i="5"/>
  <c r="FM29" i="5"/>
  <c r="FN29" i="5"/>
  <c r="FO29" i="5"/>
  <c r="FP29" i="5"/>
  <c r="FQ29" i="5"/>
  <c r="FR29" i="5"/>
  <c r="FS29" i="5"/>
  <c r="FT29" i="5"/>
  <c r="FU29" i="5"/>
  <c r="FV29" i="5"/>
  <c r="FW29" i="5"/>
  <c r="FX29" i="5"/>
  <c r="FY29" i="5"/>
  <c r="FZ29" i="5"/>
  <c r="GA29" i="5"/>
  <c r="GB29" i="5"/>
  <c r="GC29" i="5"/>
  <c r="GD29" i="5"/>
  <c r="GE29" i="5"/>
  <c r="GF29" i="5"/>
  <c r="GG29" i="5"/>
  <c r="GH29" i="5"/>
  <c r="GI29" i="5"/>
  <c r="GJ29" i="5"/>
  <c r="GK29" i="5"/>
  <c r="GL29" i="5"/>
  <c r="GM29" i="5"/>
  <c r="GN29" i="5"/>
  <c r="GO29" i="5"/>
  <c r="GP29" i="5"/>
  <c r="GQ29" i="5"/>
  <c r="GR29" i="5"/>
  <c r="GS29" i="5"/>
  <c r="GT29" i="5"/>
  <c r="GU29" i="5"/>
  <c r="GV29" i="5"/>
  <c r="GW29" i="5"/>
  <c r="GX29" i="5"/>
  <c r="GY29" i="5"/>
  <c r="GZ29" i="5"/>
  <c r="HA29" i="5"/>
  <c r="HB29" i="5"/>
  <c r="HC29" i="5"/>
  <c r="HD29" i="5"/>
  <c r="HE29" i="5"/>
  <c r="HF29" i="5"/>
  <c r="HG29" i="5"/>
  <c r="HH29" i="5"/>
  <c r="HI29" i="5"/>
  <c r="HJ29" i="5"/>
  <c r="HK29" i="5"/>
  <c r="HL29" i="5"/>
  <c r="HM29" i="5"/>
  <c r="HN29" i="5"/>
  <c r="HO29" i="5"/>
  <c r="HP29" i="5"/>
  <c r="HQ29" i="5"/>
  <c r="HR29" i="5"/>
  <c r="HS29" i="5"/>
  <c r="HT29" i="5"/>
  <c r="HU29" i="5"/>
  <c r="HV29" i="5"/>
  <c r="HW29" i="5"/>
  <c r="HX29" i="5"/>
  <c r="HY29" i="5"/>
  <c r="HZ29" i="5"/>
  <c r="IA29" i="5"/>
  <c r="IB29" i="5"/>
  <c r="IC29" i="5"/>
  <c r="ID29" i="5"/>
  <c r="IE29" i="5"/>
  <c r="IF29" i="5"/>
  <c r="IG29" i="5"/>
  <c r="IH29" i="5"/>
  <c r="II29" i="5"/>
  <c r="IJ29" i="5"/>
  <c r="IK29" i="5"/>
  <c r="IL29" i="5"/>
  <c r="IM29" i="5"/>
  <c r="IN29" i="5"/>
  <c r="IO29" i="5"/>
  <c r="IP29" i="5"/>
  <c r="IQ29" i="5"/>
  <c r="IR29" i="5"/>
  <c r="BU30" i="5"/>
  <c r="BV30" i="5"/>
  <c r="BW30" i="5"/>
  <c r="BX30" i="5"/>
  <c r="BY30" i="5"/>
  <c r="BZ30" i="5"/>
  <c r="CA30" i="5"/>
  <c r="CB30" i="5"/>
  <c r="CC30" i="5"/>
  <c r="CD30" i="5"/>
  <c r="CE30" i="5"/>
  <c r="CF30" i="5"/>
  <c r="CG30" i="5"/>
  <c r="CH30" i="5"/>
  <c r="CI30" i="5"/>
  <c r="CJ30" i="5"/>
  <c r="CK30" i="5"/>
  <c r="CL30" i="5"/>
  <c r="CM30" i="5"/>
  <c r="CN30" i="5"/>
  <c r="CO30" i="5"/>
  <c r="CP30" i="5"/>
  <c r="CQ30" i="5"/>
  <c r="CR30" i="5"/>
  <c r="CS30" i="5"/>
  <c r="CT30" i="5"/>
  <c r="CU30" i="5"/>
  <c r="CV30" i="5"/>
  <c r="CW30" i="5"/>
  <c r="CX30" i="5"/>
  <c r="CY30" i="5"/>
  <c r="CZ30" i="5"/>
  <c r="DA30" i="5"/>
  <c r="DB30" i="5"/>
  <c r="DC30" i="5"/>
  <c r="DD30" i="5"/>
  <c r="DE30" i="5"/>
  <c r="DF30" i="5"/>
  <c r="DG30" i="5"/>
  <c r="DH30" i="5"/>
  <c r="DI30" i="5"/>
  <c r="DJ30" i="5"/>
  <c r="DK30" i="5"/>
  <c r="DL30" i="5"/>
  <c r="DM30" i="5"/>
  <c r="DN30" i="5"/>
  <c r="DO30" i="5"/>
  <c r="DP30" i="5"/>
  <c r="DQ30" i="5"/>
  <c r="DR30" i="5"/>
  <c r="DS30" i="5"/>
  <c r="DT30" i="5"/>
  <c r="DU30" i="5"/>
  <c r="DV30" i="5"/>
  <c r="DW30" i="5"/>
  <c r="DX30" i="5"/>
  <c r="DY30" i="5"/>
  <c r="DZ30" i="5"/>
  <c r="EA30" i="5"/>
  <c r="EB30" i="5"/>
  <c r="EC30" i="5"/>
  <c r="ED30" i="5"/>
  <c r="EE30" i="5"/>
  <c r="EF30" i="5"/>
  <c r="EG30" i="5"/>
  <c r="EH30" i="5"/>
  <c r="EI30" i="5"/>
  <c r="EJ30" i="5"/>
  <c r="EK30" i="5"/>
  <c r="EL30" i="5"/>
  <c r="EM30" i="5"/>
  <c r="EN30" i="5"/>
  <c r="EO30" i="5"/>
  <c r="EP30" i="5"/>
  <c r="EQ30" i="5"/>
  <c r="ER30" i="5"/>
  <c r="ES30" i="5"/>
  <c r="ET30" i="5"/>
  <c r="EU30" i="5"/>
  <c r="EV30" i="5"/>
  <c r="EW30" i="5"/>
  <c r="EX30" i="5"/>
  <c r="EY30" i="5"/>
  <c r="EZ30" i="5"/>
  <c r="FA30" i="5"/>
  <c r="FB30" i="5"/>
  <c r="FC30" i="5"/>
  <c r="FD30" i="5"/>
  <c r="FE30" i="5"/>
  <c r="FF30" i="5"/>
  <c r="FG30" i="5"/>
  <c r="FH30" i="5"/>
  <c r="FI30" i="5"/>
  <c r="FJ30" i="5"/>
  <c r="FK30" i="5"/>
  <c r="FL30" i="5"/>
  <c r="FM30" i="5"/>
  <c r="FN30" i="5"/>
  <c r="FO30" i="5"/>
  <c r="FP30" i="5"/>
  <c r="FQ30" i="5"/>
  <c r="FR30" i="5"/>
  <c r="FS30" i="5"/>
  <c r="FT30" i="5"/>
  <c r="FU30" i="5"/>
  <c r="FV30" i="5"/>
  <c r="FW30" i="5"/>
  <c r="FX30" i="5"/>
  <c r="FY30" i="5"/>
  <c r="FZ30" i="5"/>
  <c r="GA30" i="5"/>
  <c r="GB30" i="5"/>
  <c r="GC30" i="5"/>
  <c r="GD30" i="5"/>
  <c r="GE30" i="5"/>
  <c r="GF30" i="5"/>
  <c r="GG30" i="5"/>
  <c r="GH30" i="5"/>
  <c r="GI30" i="5"/>
  <c r="GJ30" i="5"/>
  <c r="GK30" i="5"/>
  <c r="GL30" i="5"/>
  <c r="GM30" i="5"/>
  <c r="GN30" i="5"/>
  <c r="GO30" i="5"/>
  <c r="GP30" i="5"/>
  <c r="GQ30" i="5"/>
  <c r="GR30" i="5"/>
  <c r="GS30" i="5"/>
  <c r="GT30" i="5"/>
  <c r="GU30" i="5"/>
  <c r="GV30" i="5"/>
  <c r="GW30" i="5"/>
  <c r="GX30" i="5"/>
  <c r="GY30" i="5"/>
  <c r="GZ30" i="5"/>
  <c r="HA30" i="5"/>
  <c r="HB30" i="5"/>
  <c r="HC30" i="5"/>
  <c r="HD30" i="5"/>
  <c r="HE30" i="5"/>
  <c r="HF30" i="5"/>
  <c r="HG30" i="5"/>
  <c r="HH30" i="5"/>
  <c r="HI30" i="5"/>
  <c r="HJ30" i="5"/>
  <c r="HK30" i="5"/>
  <c r="HL30" i="5"/>
  <c r="HM30" i="5"/>
  <c r="HN30" i="5"/>
  <c r="HO30" i="5"/>
  <c r="HP30" i="5"/>
  <c r="HQ30" i="5"/>
  <c r="HR30" i="5"/>
  <c r="HS30" i="5"/>
  <c r="HT30" i="5"/>
  <c r="HU30" i="5"/>
  <c r="HV30" i="5"/>
  <c r="HW30" i="5"/>
  <c r="HX30" i="5"/>
  <c r="HY30" i="5"/>
  <c r="HZ30" i="5"/>
  <c r="IA30" i="5"/>
  <c r="IB30" i="5"/>
  <c r="IC30" i="5"/>
  <c r="ID30" i="5"/>
  <c r="IE30" i="5"/>
  <c r="IF30" i="5"/>
  <c r="IG30" i="5"/>
  <c r="IH30" i="5"/>
  <c r="II30" i="5"/>
  <c r="IJ30" i="5"/>
  <c r="IK30" i="5"/>
  <c r="IL30" i="5"/>
  <c r="IM30" i="5"/>
  <c r="IN30" i="5"/>
  <c r="IO30" i="5"/>
  <c r="IP30" i="5"/>
  <c r="IQ30" i="5"/>
  <c r="IR30" i="5"/>
  <c r="BO31" i="5"/>
  <c r="BP31" i="5"/>
  <c r="BQ31" i="5"/>
  <c r="BR31" i="5"/>
  <c r="BS31" i="5"/>
  <c r="BT31" i="5"/>
  <c r="BU31" i="5"/>
  <c r="BV31" i="5"/>
  <c r="BW31" i="5"/>
  <c r="BX31" i="5"/>
  <c r="BY31" i="5"/>
  <c r="BZ31" i="5"/>
  <c r="CA31" i="5"/>
  <c r="CB31" i="5"/>
  <c r="CC31" i="5"/>
  <c r="CD31" i="5"/>
  <c r="CE31" i="5"/>
  <c r="CF31" i="5"/>
  <c r="CG31" i="5"/>
  <c r="CH31" i="5"/>
  <c r="CI31" i="5"/>
  <c r="CJ31" i="5"/>
  <c r="CK31" i="5"/>
  <c r="CL31" i="5"/>
  <c r="CM31" i="5"/>
  <c r="CN31" i="5"/>
  <c r="CO31" i="5"/>
  <c r="CP31" i="5"/>
  <c r="CQ31" i="5"/>
  <c r="CR31" i="5"/>
  <c r="CS31" i="5"/>
  <c r="CT31" i="5"/>
  <c r="CU31" i="5"/>
  <c r="CV31" i="5"/>
  <c r="CW31" i="5"/>
  <c r="CX31" i="5"/>
  <c r="CY31" i="5"/>
  <c r="CZ31" i="5"/>
  <c r="DA31" i="5"/>
  <c r="DB31" i="5"/>
  <c r="DC31" i="5"/>
  <c r="DD31" i="5"/>
  <c r="DE31" i="5"/>
  <c r="DF31" i="5"/>
  <c r="DG31" i="5"/>
  <c r="DH31" i="5"/>
  <c r="DI31" i="5"/>
  <c r="DJ31" i="5"/>
  <c r="DK31" i="5"/>
  <c r="DL31" i="5"/>
  <c r="DM31" i="5"/>
  <c r="DN31" i="5"/>
  <c r="DO31" i="5"/>
  <c r="DP31" i="5"/>
  <c r="DQ31" i="5"/>
  <c r="DR31" i="5"/>
  <c r="DS31" i="5"/>
  <c r="DT31" i="5"/>
  <c r="DU31" i="5"/>
  <c r="DV31" i="5"/>
  <c r="DW31" i="5"/>
  <c r="DX31" i="5"/>
  <c r="DY31" i="5"/>
  <c r="DZ31" i="5"/>
  <c r="EA31" i="5"/>
  <c r="EB31" i="5"/>
  <c r="EC31" i="5"/>
  <c r="ED31" i="5"/>
  <c r="EE31" i="5"/>
  <c r="EF31" i="5"/>
  <c r="EG31" i="5"/>
  <c r="EH31" i="5"/>
  <c r="EI31" i="5"/>
  <c r="EJ31" i="5"/>
  <c r="EK31" i="5"/>
  <c r="EL31" i="5"/>
  <c r="EM31" i="5"/>
  <c r="EN31" i="5"/>
  <c r="EO31" i="5"/>
  <c r="EP31" i="5"/>
  <c r="EQ31" i="5"/>
  <c r="ER31" i="5"/>
  <c r="ES31" i="5"/>
  <c r="ET31" i="5"/>
  <c r="EU31" i="5"/>
  <c r="EV31" i="5"/>
  <c r="EW31" i="5"/>
  <c r="EX31" i="5"/>
  <c r="EY31" i="5"/>
  <c r="EZ31" i="5"/>
  <c r="FA31" i="5"/>
  <c r="FB31" i="5"/>
  <c r="FC31" i="5"/>
  <c r="FD31" i="5"/>
  <c r="FE31" i="5"/>
  <c r="FF31" i="5"/>
  <c r="FG31" i="5"/>
  <c r="FH31" i="5"/>
  <c r="FI31" i="5"/>
  <c r="FJ31" i="5"/>
  <c r="FK31" i="5"/>
  <c r="FL31" i="5"/>
  <c r="FM31" i="5"/>
  <c r="FN31" i="5"/>
  <c r="FO31" i="5"/>
  <c r="FP31" i="5"/>
  <c r="FQ31" i="5"/>
  <c r="FR31" i="5"/>
  <c r="FS31" i="5"/>
  <c r="FT31" i="5"/>
  <c r="FU31" i="5"/>
  <c r="FV31" i="5"/>
  <c r="FW31" i="5"/>
  <c r="FX31" i="5"/>
  <c r="FY31" i="5"/>
  <c r="FZ31" i="5"/>
  <c r="GA31" i="5"/>
  <c r="GB31" i="5"/>
  <c r="GC31" i="5"/>
  <c r="GD31" i="5"/>
  <c r="GE31" i="5"/>
  <c r="GF31" i="5"/>
  <c r="GG31" i="5"/>
  <c r="GH31" i="5"/>
  <c r="GI31" i="5"/>
  <c r="GJ31" i="5"/>
  <c r="GK31" i="5"/>
  <c r="GL31" i="5"/>
  <c r="GM31" i="5"/>
  <c r="GN31" i="5"/>
  <c r="GO31" i="5"/>
  <c r="GP31" i="5"/>
  <c r="GQ31" i="5"/>
  <c r="GR31" i="5"/>
  <c r="GS31" i="5"/>
  <c r="GT31" i="5"/>
  <c r="GU31" i="5"/>
  <c r="GV31" i="5"/>
  <c r="GW31" i="5"/>
  <c r="GX31" i="5"/>
  <c r="GY31" i="5"/>
  <c r="GZ31" i="5"/>
  <c r="HA31" i="5"/>
  <c r="HB31" i="5"/>
  <c r="HC31" i="5"/>
  <c r="HD31" i="5"/>
  <c r="HE31" i="5"/>
  <c r="HF31" i="5"/>
  <c r="HG31" i="5"/>
  <c r="HH31" i="5"/>
  <c r="HI31" i="5"/>
  <c r="HJ31" i="5"/>
  <c r="HK31" i="5"/>
  <c r="HL31" i="5"/>
  <c r="HM31" i="5"/>
  <c r="HN31" i="5"/>
  <c r="HO31" i="5"/>
  <c r="HP31" i="5"/>
  <c r="HQ31" i="5"/>
  <c r="HR31" i="5"/>
  <c r="HS31" i="5"/>
  <c r="HT31" i="5"/>
  <c r="HU31" i="5"/>
  <c r="HV31" i="5"/>
  <c r="HW31" i="5"/>
  <c r="HX31" i="5"/>
  <c r="HY31" i="5"/>
  <c r="HZ31" i="5"/>
  <c r="IA31" i="5"/>
  <c r="IB31" i="5"/>
  <c r="IC31" i="5"/>
  <c r="ID31" i="5"/>
  <c r="IE31" i="5"/>
  <c r="IF31" i="5"/>
  <c r="IG31" i="5"/>
  <c r="IH31" i="5"/>
  <c r="II31" i="5"/>
  <c r="IJ31" i="5"/>
  <c r="IK31" i="5"/>
  <c r="IL31" i="5"/>
  <c r="IM31" i="5"/>
  <c r="IN31" i="5"/>
  <c r="IO31" i="5"/>
  <c r="IP31" i="5"/>
  <c r="IQ31" i="5"/>
  <c r="IR31" i="5"/>
  <c r="BN15" i="5"/>
  <c r="BN16" i="5"/>
  <c r="BN17" i="5"/>
  <c r="BN18" i="5"/>
  <c r="BN19" i="5"/>
  <c r="BN20" i="5"/>
  <c r="BN21" i="5"/>
  <c r="BN22" i="5"/>
  <c r="BN24" i="5"/>
  <c r="BN25" i="5"/>
  <c r="BN26" i="5"/>
  <c r="BN31" i="5"/>
  <c r="BM24" i="5"/>
  <c r="BL24" i="5"/>
  <c r="BK24" i="5"/>
  <c r="BJ24" i="5"/>
  <c r="BI24" i="5"/>
  <c r="BH24" i="5"/>
  <c r="BG24" i="5"/>
  <c r="BF24" i="5"/>
  <c r="BE24" i="5"/>
  <c r="BD24" i="5"/>
  <c r="BC24" i="5"/>
  <c r="BB24" i="5"/>
  <c r="BA24" i="5"/>
  <c r="AZ24" i="5"/>
  <c r="AY24" i="5"/>
  <c r="AX24" i="5"/>
  <c r="AW24" i="5"/>
  <c r="AV24" i="5"/>
  <c r="AU24" i="5"/>
  <c r="AT24" i="5"/>
  <c r="AS24" i="5"/>
  <c r="AR24" i="5"/>
  <c r="AQ24" i="5"/>
  <c r="AP24" i="5"/>
  <c r="AO24" i="5"/>
  <c r="AN24" i="5"/>
  <c r="AM24" i="5"/>
  <c r="AL24" i="5"/>
  <c r="AK24" i="5"/>
  <c r="AJ24" i="5"/>
  <c r="AI24" i="5"/>
  <c r="AH24" i="5"/>
  <c r="AG24" i="5"/>
  <c r="AF24" i="5"/>
  <c r="AE24" i="5"/>
  <c r="AD24" i="5"/>
  <c r="AC24" i="5"/>
  <c r="AB24" i="5"/>
  <c r="AA24" i="5"/>
  <c r="Z24" i="5"/>
  <c r="Y24" i="5"/>
  <c r="X24" i="5"/>
  <c r="W24" i="5"/>
  <c r="V24" i="5"/>
  <c r="U24" i="5"/>
  <c r="T24" i="5"/>
  <c r="S24" i="5"/>
  <c r="R24" i="5"/>
  <c r="Q24" i="5"/>
  <c r="P24" i="5"/>
  <c r="O24" i="5"/>
  <c r="N24" i="5"/>
  <c r="M24" i="5"/>
  <c r="L24" i="5"/>
  <c r="K24" i="5"/>
  <c r="J24" i="5"/>
  <c r="I24" i="5"/>
  <c r="H24" i="5"/>
  <c r="G24" i="5"/>
  <c r="F24" i="5"/>
  <c r="E24" i="5"/>
  <c r="D24" i="5"/>
  <c r="C24" i="5"/>
  <c r="B24" i="5"/>
  <c r="B15" i="5"/>
  <c r="C15" i="5"/>
  <c r="D15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AI15" i="5"/>
  <c r="AJ15" i="5"/>
  <c r="AK15" i="5"/>
  <c r="AL15" i="5"/>
  <c r="AM15" i="5"/>
  <c r="AN15" i="5"/>
  <c r="AO15" i="5"/>
  <c r="AP15" i="5"/>
  <c r="AQ15" i="5"/>
  <c r="AR15" i="5"/>
  <c r="AS15" i="5"/>
  <c r="AT15" i="5"/>
  <c r="AU15" i="5"/>
  <c r="AV15" i="5"/>
  <c r="AW15" i="5"/>
  <c r="AX15" i="5"/>
  <c r="AY15" i="5"/>
  <c r="AZ15" i="5"/>
  <c r="BA15" i="5"/>
  <c r="BB15" i="5"/>
  <c r="BC15" i="5"/>
  <c r="BD15" i="5"/>
  <c r="BE15" i="5"/>
  <c r="BF15" i="5"/>
  <c r="BG15" i="5"/>
  <c r="BH15" i="5"/>
  <c r="BI15" i="5"/>
  <c r="BJ15" i="5"/>
  <c r="BK15" i="5"/>
  <c r="BL15" i="5"/>
  <c r="BM15" i="5"/>
  <c r="BM31" i="5" l="1"/>
  <c r="BM26" i="5"/>
  <c r="BM25" i="5"/>
  <c r="B32" i="2" l="1"/>
  <c r="A24" i="5" l="1"/>
  <c r="A92" i="5"/>
  <c r="A44" i="5"/>
  <c r="A73" i="5"/>
  <c r="A15" i="5"/>
  <c r="A53" i="5"/>
  <c r="A82" i="5"/>
  <c r="AI25" i="5" l="1"/>
  <c r="AM25" i="5"/>
  <c r="AQ25" i="5"/>
  <c r="AG25" i="5"/>
  <c r="AR25" i="5"/>
  <c r="AN25" i="5" l="1"/>
  <c r="Q25" i="5"/>
  <c r="AL25" i="5"/>
  <c r="N31" i="5"/>
  <c r="AT25" i="5"/>
  <c r="AC25" i="5"/>
  <c r="AS25" i="5"/>
  <c r="AP25" i="5"/>
  <c r="V25" i="5"/>
  <c r="AW31" i="5"/>
  <c r="AG31" i="5"/>
  <c r="Q31" i="5"/>
  <c r="AU26" i="5"/>
  <c r="AE26" i="5"/>
  <c r="O26" i="5"/>
  <c r="AP31" i="5"/>
  <c r="Z31" i="5"/>
  <c r="BD26" i="5"/>
  <c r="AN26" i="5"/>
  <c r="BA25" i="5"/>
  <c r="AY31" i="5"/>
  <c r="AI31" i="5"/>
  <c r="S31" i="5"/>
  <c r="AW26" i="5"/>
  <c r="AG26" i="5"/>
  <c r="Q26" i="5"/>
  <c r="AV31" i="5"/>
  <c r="AF31" i="5"/>
  <c r="P31" i="5"/>
  <c r="AT26" i="5"/>
  <c r="AD26" i="5"/>
  <c r="AE25" i="5"/>
  <c r="O25" i="5"/>
  <c r="AF25" i="5"/>
  <c r="P25" i="5"/>
  <c r="BE31" i="5"/>
  <c r="AO31" i="5"/>
  <c r="BC26" i="5"/>
  <c r="AM26" i="5"/>
  <c r="W26" i="5"/>
  <c r="AZ25" i="5"/>
  <c r="AX31" i="5"/>
  <c r="AH31" i="5"/>
  <c r="R31" i="5"/>
  <c r="AV26" i="5"/>
  <c r="AF26" i="5"/>
  <c r="P26" i="5"/>
  <c r="BI25" i="5"/>
  <c r="BG31" i="5"/>
  <c r="AQ31" i="5"/>
  <c r="AA31" i="5"/>
  <c r="BE26" i="5"/>
  <c r="AO26" i="5"/>
  <c r="BB25" i="5"/>
  <c r="BD31" i="5"/>
  <c r="AN31" i="5"/>
  <c r="BB26" i="5"/>
  <c r="AL26" i="5"/>
  <c r="V26" i="5"/>
  <c r="AY25" i="5"/>
  <c r="W25" i="5"/>
  <c r="AD25" i="5"/>
  <c r="N25" i="5"/>
  <c r="N26" i="5"/>
  <c r="R25" i="5"/>
  <c r="U31" i="5"/>
  <c r="S26" i="5"/>
  <c r="AD31" i="5"/>
  <c r="AB26" i="5"/>
  <c r="W31" i="5"/>
  <c r="U26" i="5"/>
  <c r="T31" i="5"/>
  <c r="R26" i="5"/>
  <c r="U25" i="5"/>
  <c r="S25" i="5"/>
  <c r="T25" i="5"/>
  <c r="Z25" i="5"/>
  <c r="AC31" i="5"/>
  <c r="AA26" i="5"/>
  <c r="V31" i="5"/>
  <c r="T26" i="5"/>
  <c r="O31" i="5"/>
  <c r="AC26" i="5"/>
  <c r="AB31" i="5"/>
  <c r="Z26" i="5"/>
  <c r="AA25" i="5"/>
  <c r="AB25" i="5"/>
  <c r="BA31" i="5"/>
  <c r="AY26" i="5"/>
  <c r="AI26" i="5"/>
  <c r="AV25" i="5"/>
  <c r="AT31" i="5"/>
  <c r="AR26" i="5"/>
  <c r="BE25" i="5"/>
  <c r="AO25" i="5"/>
  <c r="BC31" i="5"/>
  <c r="AM31" i="5"/>
  <c r="BA26" i="5"/>
  <c r="AX25" i="5"/>
  <c r="AZ31" i="5"/>
  <c r="AX26" i="5"/>
  <c r="AH26" i="5"/>
  <c r="AU25" i="5"/>
  <c r="AS31" i="5"/>
  <c r="AQ26" i="5"/>
  <c r="AL31" i="5"/>
  <c r="AW25" i="5"/>
  <c r="AU31" i="5"/>
  <c r="AE31" i="5"/>
  <c r="AS26" i="5"/>
  <c r="AR31" i="5"/>
  <c r="AP26" i="5"/>
  <c r="AH25" i="5"/>
  <c r="BD25" i="5"/>
  <c r="BB31" i="5"/>
  <c r="AZ26" i="5"/>
  <c r="BC25" i="5"/>
  <c r="E22" i="5"/>
  <c r="AY17" i="5"/>
  <c r="AI17" i="5"/>
  <c r="S17" i="5"/>
  <c r="AV16" i="5"/>
  <c r="AG16" i="5"/>
  <c r="U16" i="5"/>
  <c r="S16" i="5"/>
  <c r="BA22" i="5"/>
  <c r="BE22" i="5"/>
  <c r="I22" i="5"/>
  <c r="BC17" i="5"/>
  <c r="W17" i="5"/>
  <c r="AJ16" i="5"/>
  <c r="M16" i="5"/>
  <c r="AI16" i="5"/>
  <c r="W16" i="5"/>
  <c r="G16" i="5"/>
  <c r="AK22" i="5"/>
  <c r="AM17" i="5"/>
  <c r="AZ16" i="5"/>
  <c r="AS22" i="5"/>
  <c r="AC22" i="5"/>
  <c r="M22" i="5"/>
  <c r="AQ17" i="5"/>
  <c r="AA17" i="5"/>
  <c r="K17" i="5"/>
  <c r="BD16" i="5"/>
  <c r="AN16" i="5"/>
  <c r="AC16" i="5"/>
  <c r="AA16" i="5"/>
  <c r="K16" i="5"/>
  <c r="BI26" i="5"/>
  <c r="BF25" i="5"/>
  <c r="BH31" i="5"/>
  <c r="BF26" i="5"/>
  <c r="U22" i="5"/>
  <c r="AO22" i="5"/>
  <c r="G17" i="5"/>
  <c r="AW22" i="5"/>
  <c r="AG22" i="5"/>
  <c r="Q22" i="5"/>
  <c r="AU17" i="5"/>
  <c r="AE17" i="5"/>
  <c r="O17" i="5"/>
  <c r="AR16" i="5"/>
  <c r="I16" i="5"/>
  <c r="C22" i="5"/>
  <c r="Q16" i="5"/>
  <c r="E16" i="5"/>
  <c r="AE16" i="5"/>
  <c r="O16" i="5"/>
  <c r="BF31" i="5"/>
  <c r="BJ25" i="5"/>
  <c r="BJ26" i="5"/>
  <c r="BG25" i="5"/>
  <c r="BJ31" i="5"/>
  <c r="BH26" i="5"/>
  <c r="BI22" i="5"/>
  <c r="BI31" i="5"/>
  <c r="BJ18" i="5"/>
  <c r="BG17" i="5"/>
  <c r="BG26" i="5"/>
  <c r="BH16" i="5"/>
  <c r="BH25" i="5"/>
  <c r="C17" i="5"/>
  <c r="BJ22" i="5"/>
  <c r="AT22" i="5"/>
  <c r="AD22" i="5"/>
  <c r="N22" i="5"/>
  <c r="BH17" i="5"/>
  <c r="AR17" i="5"/>
  <c r="AB17" i="5"/>
  <c r="L17" i="5"/>
  <c r="BE16" i="5"/>
  <c r="AO16" i="5"/>
  <c r="BC22" i="5"/>
  <c r="AM22" i="5"/>
  <c r="W22" i="5"/>
  <c r="G22" i="5"/>
  <c r="BJ20" i="5"/>
  <c r="BA17" i="5"/>
  <c r="AK17" i="5"/>
  <c r="U17" i="5"/>
  <c r="E17" i="5"/>
  <c r="AX16" i="5"/>
  <c r="AZ22" i="5"/>
  <c r="AJ22" i="5"/>
  <c r="T22" i="5"/>
  <c r="D22" i="5"/>
  <c r="BJ21" i="5"/>
  <c r="AX17" i="5"/>
  <c r="AH17" i="5"/>
  <c r="R17" i="5"/>
  <c r="AU16" i="5"/>
  <c r="C16" i="5"/>
  <c r="T16" i="5"/>
  <c r="D16" i="5"/>
  <c r="J16" i="5"/>
  <c r="AX22" i="5"/>
  <c r="AH22" i="5"/>
  <c r="R22" i="5"/>
  <c r="AV17" i="5"/>
  <c r="AF17" i="5"/>
  <c r="P17" i="5"/>
  <c r="BI16" i="5"/>
  <c r="AS16" i="5"/>
  <c r="BG22" i="5"/>
  <c r="AQ22" i="5"/>
  <c r="AA22" i="5"/>
  <c r="K22" i="5"/>
  <c r="BE17" i="5"/>
  <c r="AO17" i="5"/>
  <c r="I17" i="5"/>
  <c r="BB16" i="5"/>
  <c r="AL16" i="5"/>
  <c r="BD22" i="5"/>
  <c r="AN22" i="5"/>
  <c r="H22" i="5"/>
  <c r="BB17" i="5"/>
  <c r="AL17" i="5"/>
  <c r="V17" i="5"/>
  <c r="F17" i="5"/>
  <c r="AY16" i="5"/>
  <c r="H16" i="5"/>
  <c r="AD16" i="5"/>
  <c r="N16" i="5"/>
  <c r="BB22" i="5"/>
  <c r="AL22" i="5"/>
  <c r="V22" i="5"/>
  <c r="F22" i="5"/>
  <c r="AZ17" i="5"/>
  <c r="AJ17" i="5"/>
  <c r="T17" i="5"/>
  <c r="D17" i="5"/>
  <c r="AW16" i="5"/>
  <c r="AU22" i="5"/>
  <c r="AE22" i="5"/>
  <c r="O22" i="5"/>
  <c r="BI17" i="5"/>
  <c r="AS17" i="5"/>
  <c r="AC17" i="5"/>
  <c r="M17" i="5"/>
  <c r="BF16" i="5"/>
  <c r="AP16" i="5"/>
  <c r="BH22" i="5"/>
  <c r="AR22" i="5"/>
  <c r="AB22" i="5"/>
  <c r="L22" i="5"/>
  <c r="BF17" i="5"/>
  <c r="AP17" i="5"/>
  <c r="J17" i="5"/>
  <c r="BC16" i="5"/>
  <c r="AM16" i="5"/>
  <c r="AB16" i="5"/>
  <c r="L16" i="5"/>
  <c r="AH16" i="5"/>
  <c r="R16" i="5"/>
  <c r="BF22" i="5"/>
  <c r="AP22" i="5"/>
  <c r="J22" i="5"/>
  <c r="BJ19" i="5"/>
  <c r="BD17" i="5"/>
  <c r="AN17" i="5"/>
  <c r="H17" i="5"/>
  <c r="BA16" i="5"/>
  <c r="AK16" i="5"/>
  <c r="AY22" i="5"/>
  <c r="AI22" i="5"/>
  <c r="S22" i="5"/>
  <c r="AW17" i="5"/>
  <c r="AG17" i="5"/>
  <c r="Q17" i="5"/>
  <c r="BJ16" i="5"/>
  <c r="AT16" i="5"/>
  <c r="AV22" i="5"/>
  <c r="AF22" i="5"/>
  <c r="P22" i="5"/>
  <c r="BJ17" i="5"/>
  <c r="AT17" i="5"/>
  <c r="AD17" i="5"/>
  <c r="N17" i="5"/>
  <c r="BG16" i="5"/>
  <c r="AQ16" i="5"/>
  <c r="AF16" i="5"/>
  <c r="P16" i="5"/>
  <c r="V16" i="5"/>
  <c r="F16" i="5"/>
  <c r="G33" i="2" l="1"/>
  <c r="AJ25" i="5" l="1"/>
  <c r="X16" i="5"/>
  <c r="X25" i="5"/>
  <c r="BM18" i="5"/>
  <c r="BM20" i="5" l="1"/>
  <c r="BL25" i="5" l="1"/>
  <c r="BM16" i="5"/>
  <c r="BM19" i="5"/>
  <c r="BM21" i="5"/>
  <c r="X26" i="5"/>
  <c r="AJ26" i="5"/>
  <c r="X17" i="5"/>
  <c r="Y25" i="5"/>
  <c r="AK25" i="5"/>
  <c r="Z16" i="5"/>
  <c r="Y16" i="5"/>
  <c r="BL18" i="5"/>
  <c r="BL16" i="5"/>
  <c r="BL20" i="5"/>
  <c r="BK21" i="5"/>
  <c r="BL19" i="5"/>
  <c r="BL21" i="5"/>
  <c r="BK26" i="5"/>
  <c r="BK18" i="5"/>
  <c r="BK20" i="5"/>
  <c r="BK25" i="5"/>
  <c r="BK16" i="5"/>
  <c r="BK19" i="5"/>
  <c r="BM22" i="5" l="1"/>
  <c r="BL26" i="5"/>
  <c r="BM17" i="5"/>
  <c r="X22" i="5"/>
  <c r="X31" i="5"/>
  <c r="AJ31" i="5"/>
  <c r="Y17" i="5"/>
  <c r="AK26" i="5"/>
  <c r="Z17" i="5"/>
  <c r="Y26" i="5"/>
  <c r="BK17" i="5"/>
  <c r="BL17" i="5"/>
  <c r="BL31" i="5"/>
  <c r="Z22" i="5" l="1"/>
  <c r="Y22" i="5"/>
  <c r="Y31" i="5"/>
  <c r="AK31" i="5"/>
  <c r="BL22" i="5"/>
  <c r="BK22" i="5"/>
  <c r="BK31" i="5"/>
  <c r="G41" i="2" l="1"/>
  <c r="G85" i="2"/>
  <c r="G88" i="2"/>
  <c r="G87" i="2"/>
  <c r="G38" i="2"/>
  <c r="G65" i="2"/>
  <c r="G36" i="2"/>
  <c r="G66" i="2"/>
  <c r="G89" i="2"/>
  <c r="G37" i="2"/>
  <c r="G40" i="2"/>
  <c r="G91" i="2"/>
  <c r="G90" i="2"/>
  <c r="G60" i="2"/>
  <c r="G39" i="2"/>
  <c r="G61" i="2"/>
  <c r="G86" i="2"/>
  <c r="G63" i="2"/>
  <c r="G62" i="2"/>
  <c r="G35" i="2"/>
  <c r="G64" i="2"/>
  <c r="P21" i="2" l="1"/>
  <c r="Q119" i="2" l="1"/>
  <c r="F8" i="2"/>
  <c r="O21" i="2"/>
  <c r="P46" i="2"/>
  <c r="P71" i="2" l="1"/>
  <c r="Q142" i="2"/>
  <c r="Q215" i="2"/>
  <c r="Q167" i="2"/>
  <c r="K8" i="2"/>
  <c r="P8" i="2" s="1"/>
  <c r="H8" i="2"/>
  <c r="M8" i="2" s="1"/>
  <c r="R8" i="2" s="1"/>
  <c r="P119" i="2"/>
  <c r="E8" i="2"/>
  <c r="J8" i="2" s="1"/>
  <c r="O8" i="2" s="1"/>
  <c r="N21" i="2"/>
  <c r="O46" i="2"/>
  <c r="G8" i="2" l="1"/>
  <c r="L8" i="2" s="1"/>
  <c r="Q8" i="2" s="1"/>
  <c r="M21" i="2"/>
  <c r="N46" i="2"/>
  <c r="O119" i="2"/>
  <c r="P142" i="2"/>
  <c r="P215" i="2"/>
  <c r="P167" i="2"/>
  <c r="O71" i="2"/>
  <c r="Q190" i="2"/>
  <c r="Q238" i="2"/>
  <c r="P238" i="2" l="1"/>
  <c r="M46" i="2"/>
  <c r="N119" i="2"/>
  <c r="L21" i="2"/>
  <c r="N71" i="2"/>
  <c r="O142" i="2"/>
  <c r="O215" i="2"/>
  <c r="O167" i="2"/>
  <c r="P190" i="2"/>
  <c r="O190" i="2" l="1"/>
  <c r="N215" i="2"/>
  <c r="N142" i="2"/>
  <c r="N167" i="2"/>
  <c r="O238" i="2"/>
  <c r="M119" i="2"/>
  <c r="K21" i="2"/>
  <c r="L46" i="2"/>
  <c r="M71" i="2"/>
  <c r="L71" i="2" l="1"/>
  <c r="N238" i="2"/>
  <c r="L119" i="2"/>
  <c r="K46" i="2"/>
  <c r="J21" i="2"/>
  <c r="M167" i="2"/>
  <c r="M142" i="2"/>
  <c r="M215" i="2"/>
  <c r="N190" i="2"/>
  <c r="M190" i="2" l="1"/>
  <c r="K71" i="2"/>
  <c r="L215" i="2"/>
  <c r="L167" i="2"/>
  <c r="L142" i="2"/>
  <c r="M238" i="2"/>
  <c r="I21" i="2"/>
  <c r="J46" i="2"/>
  <c r="K119" i="2"/>
  <c r="J71" i="2" l="1"/>
  <c r="K167" i="2"/>
  <c r="K215" i="2"/>
  <c r="K142" i="2"/>
  <c r="L190" i="2"/>
  <c r="J119" i="2"/>
  <c r="I46" i="2"/>
  <c r="H21" i="2"/>
  <c r="L238" i="2"/>
  <c r="I71" i="2" l="1"/>
  <c r="I119" i="2"/>
  <c r="H46" i="2"/>
  <c r="G21" i="2"/>
  <c r="K238" i="2"/>
  <c r="K190" i="2"/>
  <c r="J215" i="2"/>
  <c r="J142" i="2"/>
  <c r="J167" i="2"/>
  <c r="I167" i="2" l="1"/>
  <c r="I215" i="2"/>
  <c r="I142" i="2"/>
  <c r="J190" i="2"/>
  <c r="J238" i="2"/>
  <c r="G46" i="2"/>
  <c r="H119" i="2"/>
  <c r="F21" i="2"/>
  <c r="H71" i="2"/>
  <c r="I238" i="2" l="1"/>
  <c r="I190" i="2"/>
  <c r="G71" i="2"/>
  <c r="F46" i="2"/>
  <c r="G119" i="2"/>
  <c r="E21" i="2"/>
  <c r="H142" i="2"/>
  <c r="H167" i="2"/>
  <c r="H215" i="2"/>
  <c r="D21" i="2" l="1"/>
  <c r="E46" i="2"/>
  <c r="F119" i="2"/>
  <c r="F71" i="2"/>
  <c r="H238" i="2"/>
  <c r="H190" i="2"/>
  <c r="G142" i="2"/>
  <c r="G167" i="2"/>
  <c r="G215" i="2"/>
  <c r="G190" i="2" l="1"/>
  <c r="E71" i="2"/>
  <c r="E119" i="2"/>
  <c r="D8" i="2"/>
  <c r="I8" i="2" s="1"/>
  <c r="N8" i="2" s="1"/>
  <c r="D46" i="2"/>
  <c r="F142" i="2"/>
  <c r="F167" i="2"/>
  <c r="F215" i="2"/>
  <c r="G238" i="2"/>
  <c r="F238" i="2" l="1"/>
  <c r="F190" i="2"/>
  <c r="D71" i="2"/>
  <c r="E215" i="2"/>
  <c r="E167" i="2"/>
  <c r="E142" i="2"/>
  <c r="E238" i="2" l="1"/>
  <c r="E190" i="2"/>
  <c r="KE83" i="5" l="1"/>
  <c r="KE55" i="5" l="1"/>
  <c r="KK54" i="5"/>
  <c r="KJ84" i="5"/>
  <c r="KR46" i="5"/>
  <c r="KQ55" i="5"/>
  <c r="KI86" i="5"/>
  <c r="KB78" i="5"/>
  <c r="KB87" i="5"/>
  <c r="LC76" i="5"/>
  <c r="KR49" i="5"/>
  <c r="KI85" i="5"/>
  <c r="KD85" i="5"/>
  <c r="KB83" i="5"/>
  <c r="KB74" i="5"/>
  <c r="KM58" i="5" l="1"/>
  <c r="KM49" i="5"/>
  <c r="KL88" i="5"/>
  <c r="KL79" i="5"/>
  <c r="KM88" i="5"/>
  <c r="KM79" i="5"/>
  <c r="KT86" i="5"/>
  <c r="KT75" i="5"/>
  <c r="KV45" i="5"/>
  <c r="KG25" i="5"/>
  <c r="KQ75" i="5"/>
  <c r="KC30" i="5"/>
  <c r="KD59" i="5"/>
  <c r="KD50" i="5"/>
  <c r="KP59" i="5"/>
  <c r="KH86" i="5"/>
  <c r="KH77" i="5"/>
  <c r="KI77" i="5"/>
  <c r="KG88" i="5"/>
  <c r="KG79" i="5"/>
  <c r="KV86" i="5"/>
  <c r="KZ88" i="5"/>
  <c r="KF87" i="5"/>
  <c r="KJ74" i="5"/>
  <c r="KJ83" i="5"/>
  <c r="KQ47" i="5"/>
  <c r="KL58" i="5"/>
  <c r="KY45" i="5"/>
  <c r="LA47" i="5"/>
  <c r="KC83" i="5"/>
  <c r="KC74" i="5"/>
  <c r="KJ26" i="5"/>
  <c r="KF58" i="5"/>
  <c r="KR58" i="5"/>
  <c r="KH50" i="5"/>
  <c r="KH59" i="5"/>
  <c r="KE85" i="5"/>
  <c r="KE76" i="5"/>
  <c r="KK85" i="5"/>
  <c r="KW85" i="5"/>
  <c r="KC84" i="5"/>
  <c r="KJ86" i="5"/>
  <c r="KJ77" i="5"/>
  <c r="KJ58" i="5"/>
  <c r="KC85" i="5"/>
  <c r="KD76" i="5"/>
  <c r="KO59" i="5"/>
  <c r="KP50" i="5"/>
  <c r="KF56" i="5"/>
  <c r="KX79" i="5"/>
  <c r="KX88" i="5"/>
  <c r="KU76" i="5"/>
  <c r="KU85" i="5"/>
  <c r="LC78" i="5"/>
  <c r="KD75" i="5"/>
  <c r="KD84" i="5"/>
  <c r="KG45" i="5"/>
  <c r="KG54" i="5"/>
  <c r="KJ57" i="5"/>
  <c r="KC79" i="5"/>
  <c r="KC88" i="5"/>
  <c r="KW78" i="5"/>
  <c r="KW87" i="5"/>
  <c r="KI83" i="5"/>
  <c r="LC48" i="5"/>
  <c r="LC57" i="5"/>
  <c r="KD83" i="5"/>
  <c r="KD74" i="5"/>
  <c r="KE74" i="5"/>
  <c r="KF28" i="5"/>
  <c r="KN83" i="5"/>
  <c r="KB16" i="5"/>
  <c r="KB25" i="5"/>
  <c r="KG59" i="5"/>
  <c r="LB84" i="5"/>
  <c r="KN55" i="5"/>
  <c r="KO46" i="5"/>
  <c r="KX57" i="5"/>
  <c r="KF57" i="5"/>
  <c r="KM86" i="5"/>
  <c r="KJ56" i="5"/>
  <c r="KI84" i="5"/>
  <c r="KJ75" i="5"/>
  <c r="KK88" i="5"/>
  <c r="KW88" i="5"/>
  <c r="KF54" i="5"/>
  <c r="KC59" i="5"/>
  <c r="KE86" i="5"/>
  <c r="KX58" i="5"/>
  <c r="KM56" i="5"/>
  <c r="KU87" i="5"/>
  <c r="KU78" i="5"/>
  <c r="KR88" i="5"/>
  <c r="KV78" i="5"/>
  <c r="KN76" i="5"/>
  <c r="KS88" i="5"/>
  <c r="KS79" i="5"/>
  <c r="KT79" i="5"/>
  <c r="KV83" i="5"/>
  <c r="KG77" i="5"/>
  <c r="KG86" i="5"/>
  <c r="LC75" i="5"/>
  <c r="LC84" i="5"/>
  <c r="KN88" i="5"/>
  <c r="KN79" i="5"/>
  <c r="KJ28" i="5"/>
  <c r="KV50" i="5"/>
  <c r="KI87" i="5"/>
  <c r="KL75" i="5"/>
  <c r="KL84" i="5"/>
  <c r="KF77" i="5"/>
  <c r="KF86" i="5"/>
  <c r="KB45" i="5"/>
  <c r="KB54" i="5"/>
  <c r="KP88" i="5"/>
  <c r="LB88" i="5"/>
  <c r="LB87" i="5"/>
  <c r="KF88" i="5"/>
  <c r="KN54" i="5"/>
  <c r="KK87" i="5"/>
  <c r="KX45" i="5"/>
  <c r="KH56" i="5"/>
  <c r="KC87" i="5"/>
  <c r="KC78" i="5"/>
  <c r="KK84" i="5"/>
  <c r="KK75" i="5"/>
  <c r="KS57" i="5"/>
  <c r="LB58" i="5"/>
  <c r="KP84" i="5"/>
  <c r="LC74" i="5"/>
  <c r="KV55" i="5"/>
  <c r="KT76" i="5"/>
  <c r="KB46" i="5"/>
  <c r="KB55" i="5"/>
  <c r="KD79" i="5"/>
  <c r="KD88" i="5"/>
  <c r="KG57" i="5"/>
  <c r="KG48" i="5"/>
  <c r="KM85" i="5"/>
  <c r="LC79" i="5"/>
  <c r="KF29" i="5"/>
  <c r="KI88" i="5"/>
  <c r="KD57" i="5"/>
  <c r="KB86" i="5"/>
  <c r="KB77" i="5"/>
  <c r="KK86" i="5"/>
  <c r="KK77" i="5"/>
  <c r="KB79" i="5"/>
  <c r="KB88" i="5"/>
  <c r="KJ55" i="5"/>
  <c r="KY48" i="5"/>
  <c r="KR86" i="5"/>
  <c r="KQ50" i="5"/>
  <c r="KW54" i="5"/>
  <c r="KW45" i="5"/>
  <c r="KS54" i="5"/>
  <c r="KH55" i="5"/>
  <c r="KU75" i="5"/>
  <c r="KU84" i="5"/>
  <c r="KL57" i="5"/>
  <c r="KW84" i="5"/>
  <c r="KQ49" i="5"/>
  <c r="KW50" i="5"/>
  <c r="KP54" i="5" l="1"/>
  <c r="KQ45" i="5"/>
  <c r="KB21" i="5"/>
  <c r="KB30" i="5"/>
  <c r="KC21" i="5"/>
  <c r="KL83" i="5"/>
  <c r="KL74" i="5"/>
  <c r="LA45" i="5"/>
  <c r="KD28" i="5"/>
  <c r="LB86" i="5"/>
  <c r="LC77" i="5"/>
  <c r="KR60" i="5"/>
  <c r="KR51" i="5"/>
  <c r="LB29" i="5"/>
  <c r="KS29" i="5"/>
  <c r="KD30" i="5"/>
  <c r="KD21" i="5"/>
  <c r="KP30" i="5"/>
  <c r="KT19" i="5"/>
  <c r="KT28" i="5"/>
  <c r="KG30" i="5"/>
  <c r="KL30" i="5"/>
  <c r="KV89" i="5"/>
  <c r="KL29" i="5"/>
  <c r="KL20" i="5"/>
  <c r="KZ25" i="5"/>
  <c r="KZ16" i="5"/>
  <c r="KI57" i="5"/>
  <c r="KI48" i="5"/>
  <c r="KJ48" i="5"/>
  <c r="KS26" i="5"/>
  <c r="KS17" i="5"/>
  <c r="KV49" i="5"/>
  <c r="KV58" i="5"/>
  <c r="KN21" i="5"/>
  <c r="KN30" i="5"/>
  <c r="KD80" i="5"/>
  <c r="KD89" i="5"/>
  <c r="KI46" i="5"/>
  <c r="KI55" i="5"/>
  <c r="KJ46" i="5"/>
  <c r="KU26" i="5"/>
  <c r="KU17" i="5"/>
  <c r="KH26" i="5"/>
  <c r="KH17" i="5"/>
  <c r="KT49" i="5"/>
  <c r="KT58" i="5"/>
  <c r="KU49" i="5"/>
  <c r="KZ27" i="5"/>
  <c r="LB47" i="5"/>
  <c r="LB56" i="5"/>
  <c r="KZ19" i="5"/>
  <c r="KZ28" i="5"/>
  <c r="KK31" i="5"/>
  <c r="KB57" i="5"/>
  <c r="KB48" i="5"/>
  <c r="KN56" i="5"/>
  <c r="KN47" i="5"/>
  <c r="KZ56" i="5"/>
  <c r="KJ50" i="5"/>
  <c r="KJ59" i="5"/>
  <c r="KV59" i="5"/>
  <c r="KH27" i="5"/>
  <c r="KH18" i="5"/>
  <c r="KX27" i="5"/>
  <c r="KB29" i="5"/>
  <c r="KB20" i="5"/>
  <c r="KM59" i="5"/>
  <c r="KM50" i="5"/>
  <c r="KY59" i="5"/>
  <c r="KS19" i="5"/>
  <c r="KS28" i="5"/>
  <c r="KD18" i="5"/>
  <c r="KD27" i="5"/>
  <c r="KP89" i="5"/>
  <c r="KG58" i="5"/>
  <c r="KG49" i="5"/>
  <c r="KD29" i="5"/>
  <c r="KD20" i="5"/>
  <c r="KP29" i="5"/>
  <c r="LB89" i="5"/>
  <c r="KW25" i="5"/>
  <c r="KW16" i="5"/>
  <c r="KR45" i="5"/>
  <c r="KR54" i="5"/>
  <c r="KS45" i="5"/>
  <c r="KC29" i="5"/>
  <c r="KC20" i="5"/>
  <c r="KV28" i="5"/>
  <c r="KV19" i="5"/>
  <c r="KT17" i="5"/>
  <c r="KT26" i="5"/>
  <c r="KH54" i="5"/>
  <c r="KH45" i="5"/>
  <c r="KS25" i="5"/>
  <c r="KS16" i="5"/>
  <c r="KI49" i="5"/>
  <c r="KI58" i="5"/>
  <c r="KU58" i="5"/>
  <c r="KJ49" i="5"/>
  <c r="KI25" i="5"/>
  <c r="KI16" i="5"/>
  <c r="KN20" i="5"/>
  <c r="KN29" i="5"/>
  <c r="KL26" i="5"/>
  <c r="KM26" i="5"/>
  <c r="KM17" i="5"/>
  <c r="KT27" i="5"/>
  <c r="KU18" i="5"/>
  <c r="KY29" i="5"/>
  <c r="KV76" i="5"/>
  <c r="KW76" i="5"/>
  <c r="KG84" i="5"/>
  <c r="KG75" i="5"/>
  <c r="KS84" i="5"/>
  <c r="KE27" i="5"/>
  <c r="KE18" i="5"/>
  <c r="KM83" i="5"/>
  <c r="KM74" i="5"/>
  <c r="KN74" i="5"/>
  <c r="KP26" i="5"/>
  <c r="KP17" i="5"/>
  <c r="LB26" i="5"/>
  <c r="KQ17" i="5"/>
  <c r="KW60" i="5"/>
  <c r="KY88" i="5"/>
  <c r="KY79" i="5"/>
  <c r="KZ79" i="5"/>
  <c r="KQ20" i="5"/>
  <c r="KE54" i="5"/>
  <c r="KE45" i="5"/>
  <c r="KQ54" i="5"/>
  <c r="KF45" i="5"/>
  <c r="KE59" i="5"/>
  <c r="KE50" i="5"/>
  <c r="KQ59" i="5"/>
  <c r="KR17" i="5"/>
  <c r="KR26" i="5"/>
  <c r="KO87" i="5"/>
  <c r="KO78" i="5"/>
  <c r="KP78" i="5"/>
  <c r="KO19" i="5"/>
  <c r="KC27" i="5"/>
  <c r="KP76" i="5"/>
  <c r="KP85" i="5"/>
  <c r="LB85" i="5"/>
  <c r="KL54" i="5"/>
  <c r="KL45" i="5"/>
  <c r="KX54" i="5"/>
  <c r="KX51" i="5"/>
  <c r="KX60" i="5"/>
  <c r="KZ74" i="5"/>
  <c r="KZ83" i="5"/>
  <c r="LA49" i="5"/>
  <c r="LB49" i="5"/>
  <c r="KB56" i="5"/>
  <c r="KB47" i="5"/>
  <c r="KS58" i="5"/>
  <c r="KS49" i="5"/>
  <c r="KK20" i="5"/>
  <c r="KK29" i="5"/>
  <c r="KZ26" i="5"/>
  <c r="KM28" i="5"/>
  <c r="KE75" i="5"/>
  <c r="KE84" i="5"/>
  <c r="KQ84" i="5"/>
  <c r="KM55" i="5"/>
  <c r="KM46" i="5"/>
  <c r="KN46" i="5"/>
  <c r="LC19" i="5"/>
  <c r="LC28" i="5"/>
  <c r="KD54" i="5"/>
  <c r="KW21" i="5"/>
  <c r="KL78" i="5"/>
  <c r="KL87" i="5"/>
  <c r="KH83" i="5"/>
  <c r="KH74" i="5"/>
  <c r="KI74" i="5"/>
  <c r="KT83" i="5"/>
  <c r="LB28" i="5"/>
  <c r="KG80" i="5"/>
  <c r="KG89" i="5"/>
  <c r="KV29" i="5"/>
  <c r="KV20" i="5"/>
  <c r="KP77" i="5"/>
  <c r="KP86" i="5"/>
  <c r="KG26" i="5"/>
  <c r="KG17" i="5"/>
  <c r="KN17" i="5"/>
  <c r="KN26" i="5"/>
  <c r="KQ18" i="5"/>
  <c r="KQ27" i="5"/>
  <c r="KI17" i="5"/>
  <c r="KI26" i="5"/>
  <c r="KJ17" i="5"/>
  <c r="KU46" i="5"/>
  <c r="KU55" i="5"/>
  <c r="KV46" i="5"/>
  <c r="KG19" i="5"/>
  <c r="KG28" i="5"/>
  <c r="KD25" i="5"/>
  <c r="KH84" i="5"/>
  <c r="KH75" i="5"/>
  <c r="KT84" i="5"/>
  <c r="KI75" i="5"/>
  <c r="KT48" i="5"/>
  <c r="KT57" i="5"/>
  <c r="KX19" i="5"/>
  <c r="LB27" i="5"/>
  <c r="KI59" i="5"/>
  <c r="KI50" i="5"/>
  <c r="KU59" i="5"/>
  <c r="KB28" i="5"/>
  <c r="KB19" i="5"/>
  <c r="KN18" i="5"/>
  <c r="KI56" i="5"/>
  <c r="KI47" i="5"/>
  <c r="KJ47" i="5"/>
  <c r="KU56" i="5"/>
  <c r="LB31" i="5"/>
  <c r="KW28" i="5"/>
  <c r="KW19" i="5"/>
  <c r="KH87" i="5"/>
  <c r="KH78" i="5"/>
  <c r="KI78" i="5"/>
  <c r="KT87" i="5"/>
  <c r="KN28" i="5"/>
  <c r="KN19" i="5"/>
  <c r="KB58" i="5"/>
  <c r="KB49" i="5"/>
  <c r="KM30" i="5"/>
  <c r="KM21" i="5"/>
  <c r="KD47" i="5"/>
  <c r="KD56" i="5"/>
  <c r="KP56" i="5"/>
  <c r="KM27" i="5"/>
  <c r="KM18" i="5"/>
  <c r="KB59" i="5"/>
  <c r="KB50" i="5"/>
  <c r="KC50" i="5"/>
  <c r="KF25" i="5"/>
  <c r="KF16" i="5"/>
  <c r="KG16" i="5"/>
  <c r="KS30" i="5"/>
  <c r="KS21" i="5"/>
  <c r="KG29" i="5"/>
  <c r="KG20" i="5"/>
  <c r="KZ30" i="5"/>
  <c r="KZ21" i="5"/>
  <c r="KW83" i="5"/>
  <c r="KW74" i="5"/>
  <c r="KR25" i="5"/>
  <c r="KR16" i="5"/>
  <c r="KC49" i="5"/>
  <c r="KC58" i="5"/>
  <c r="KV48" i="5"/>
  <c r="KV57" i="5"/>
  <c r="KT55" i="5"/>
  <c r="KT46" i="5"/>
  <c r="KH16" i="5"/>
  <c r="KH25" i="5"/>
  <c r="KY83" i="5"/>
  <c r="KS83" i="5"/>
  <c r="KS74" i="5"/>
  <c r="KT74" i="5"/>
  <c r="KI29" i="5"/>
  <c r="KI20" i="5"/>
  <c r="KU29" i="5"/>
  <c r="KI45" i="5"/>
  <c r="KI54" i="5"/>
  <c r="KU54" i="5"/>
  <c r="KN49" i="5"/>
  <c r="KN58" i="5"/>
  <c r="KL55" i="5"/>
  <c r="KX55" i="5"/>
  <c r="KM75" i="5"/>
  <c r="KM84" i="5"/>
  <c r="KL16" i="5"/>
  <c r="KL25" i="5"/>
  <c r="KF89" i="5"/>
  <c r="KT56" i="5"/>
  <c r="KU47" i="5"/>
  <c r="KY87" i="5"/>
  <c r="KZ78" i="5"/>
  <c r="KE47" i="5"/>
  <c r="KE56" i="5"/>
  <c r="KQ56" i="5"/>
  <c r="KF47" i="5"/>
  <c r="KK27" i="5"/>
  <c r="KQ25" i="5"/>
  <c r="KQ16" i="5"/>
  <c r="KP46" i="5"/>
  <c r="KP55" i="5"/>
  <c r="LB55" i="5"/>
  <c r="KQ46" i="5"/>
  <c r="KD78" i="5"/>
  <c r="KD87" i="5"/>
  <c r="KP87" i="5"/>
  <c r="KY30" i="5"/>
  <c r="KY21" i="5"/>
  <c r="KO83" i="5"/>
  <c r="KO74" i="5"/>
  <c r="KP25" i="5"/>
  <c r="KG83" i="5"/>
  <c r="KG74" i="5"/>
  <c r="KK25" i="5"/>
  <c r="KR75" i="5"/>
  <c r="KR84" i="5"/>
  <c r="KS75" i="5"/>
  <c r="KO86" i="5"/>
  <c r="KO77" i="5"/>
  <c r="KP18" i="5"/>
  <c r="KP27" i="5"/>
  <c r="KE60" i="5"/>
  <c r="KL76" i="5"/>
  <c r="KL85" i="5"/>
  <c r="KM76" i="5"/>
  <c r="KC80" i="5"/>
  <c r="KC89" i="5"/>
  <c r="KR76" i="5"/>
  <c r="KR85" i="5"/>
  <c r="KS76" i="5"/>
  <c r="KQ60" i="5"/>
  <c r="KQ51" i="5"/>
  <c r="KK58" i="5"/>
  <c r="KK49" i="5"/>
  <c r="KL49" i="5"/>
  <c r="KZ55" i="5"/>
  <c r="KM48" i="5"/>
  <c r="KM57" i="5"/>
  <c r="KY57" i="5"/>
  <c r="KE17" i="5"/>
  <c r="KE26" i="5"/>
  <c r="KQ26" i="5"/>
  <c r="KP57" i="5"/>
  <c r="KP48" i="5"/>
  <c r="LB57" i="5"/>
  <c r="KQ48" i="5"/>
  <c r="KN87" i="5"/>
  <c r="KN78" i="5"/>
  <c r="KZ87" i="5"/>
  <c r="KU86" i="5"/>
  <c r="KU77" i="5"/>
  <c r="KV77" i="5"/>
  <c r="KD58" i="5"/>
  <c r="KD49" i="5"/>
  <c r="KP58" i="5"/>
  <c r="KC86" i="5"/>
  <c r="KC77" i="5"/>
  <c r="LC45" i="5"/>
  <c r="LC54" i="5"/>
  <c r="KK89" i="5"/>
  <c r="KK80" i="5"/>
  <c r="KB17" i="5"/>
  <c r="KB26" i="5"/>
  <c r="KJ78" i="5"/>
  <c r="KJ87" i="5"/>
  <c r="KK78" i="5"/>
  <c r="KV87" i="5"/>
  <c r="KG46" i="5"/>
  <c r="KG55" i="5"/>
  <c r="KH46" i="5"/>
  <c r="KG60" i="5"/>
  <c r="KG51" i="5"/>
  <c r="KO27" i="5"/>
  <c r="KO18" i="5"/>
  <c r="KI21" i="5"/>
  <c r="KI30" i="5"/>
  <c r="KD46" i="5"/>
  <c r="KD55" i="5"/>
  <c r="KE46" i="5"/>
  <c r="KI18" i="5"/>
  <c r="KI27" i="5"/>
  <c r="KU27" i="5"/>
  <c r="LB51" i="5"/>
  <c r="LB60" i="5"/>
  <c r="KW86" i="5"/>
  <c r="KW77" i="5"/>
  <c r="KN86" i="5"/>
  <c r="KN77" i="5"/>
  <c r="KZ86" i="5"/>
  <c r="KQ28" i="5"/>
  <c r="KQ19" i="5"/>
  <c r="KL60" i="5"/>
  <c r="KL51" i="5"/>
  <c r="KY19" i="5"/>
  <c r="KY28" i="5"/>
  <c r="KH89" i="5"/>
  <c r="KH80" i="5"/>
  <c r="LC50" i="5"/>
  <c r="LC59" i="5"/>
  <c r="KT30" i="5"/>
  <c r="KT21" i="5"/>
  <c r="KF83" i="5"/>
  <c r="KF74" i="5"/>
  <c r="KS50" i="5"/>
  <c r="KS59" i="5"/>
  <c r="KX26" i="5"/>
  <c r="KZ50" i="5"/>
  <c r="KZ59" i="5"/>
  <c r="KT16" i="5"/>
  <c r="KT25" i="5"/>
  <c r="KM78" i="5"/>
  <c r="KM87" i="5"/>
  <c r="KK57" i="5"/>
  <c r="KK48" i="5"/>
  <c r="KL48" i="5"/>
  <c r="KV18" i="5"/>
  <c r="KZ29" i="5"/>
  <c r="KZ20" i="5"/>
  <c r="KH21" i="5"/>
  <c r="KH30" i="5"/>
  <c r="KL18" i="5"/>
  <c r="KL27" i="5"/>
  <c r="KH48" i="5"/>
  <c r="KH57" i="5"/>
  <c r="KR47" i="5"/>
  <c r="KR56" i="5"/>
  <c r="KH49" i="5"/>
  <c r="KH58" i="5"/>
  <c r="LB30" i="5"/>
  <c r="LB25" i="5"/>
  <c r="KG76" i="5"/>
  <c r="KG85" i="5"/>
  <c r="KS85" i="5"/>
  <c r="KJ88" i="5"/>
  <c r="KJ79" i="5"/>
  <c r="KK79" i="5"/>
  <c r="KY76" i="5"/>
  <c r="KY85" i="5"/>
  <c r="KK47" i="5"/>
  <c r="KK56" i="5"/>
  <c r="LA55" i="5"/>
  <c r="LA46" i="5"/>
  <c r="LB46" i="5"/>
  <c r="KX59" i="5"/>
  <c r="KX50" i="5"/>
  <c r="KY50" i="5"/>
  <c r="KJ89" i="5"/>
  <c r="KP74" i="5"/>
  <c r="KP83" i="5"/>
  <c r="LB83" i="5"/>
  <c r="KN48" i="5"/>
  <c r="KN57" i="5"/>
  <c r="KO48" i="5"/>
  <c r="KK83" i="5"/>
  <c r="KK74" i="5"/>
  <c r="KE28" i="5"/>
  <c r="KE19" i="5"/>
  <c r="KF19" i="5"/>
  <c r="KB75" i="5"/>
  <c r="KB84" i="5"/>
  <c r="KC75" i="5"/>
  <c r="KR19" i="5"/>
  <c r="KR28" i="5"/>
  <c r="KW57" i="5"/>
  <c r="KW48" i="5"/>
  <c r="KX48" i="5"/>
  <c r="KF60" i="5"/>
  <c r="KF51" i="5"/>
  <c r="KN84" i="5"/>
  <c r="KN75" i="5"/>
  <c r="KZ84" i="5"/>
  <c r="KC26" i="5"/>
  <c r="KC17" i="5"/>
  <c r="KY58" i="5"/>
  <c r="KY49" i="5"/>
  <c r="KF17" i="5"/>
  <c r="KF26" i="5"/>
  <c r="LA48" i="5"/>
  <c r="LA57" i="5"/>
  <c r="LB48" i="5"/>
  <c r="KO17" i="5"/>
  <c r="KO26" i="5"/>
  <c r="KT89" i="5"/>
  <c r="KV26" i="5"/>
  <c r="KV17" i="5"/>
  <c r="KY84" i="5"/>
  <c r="KY75" i="5"/>
  <c r="KZ75" i="5"/>
  <c r="KF85" i="5"/>
  <c r="KF76" i="5"/>
  <c r="KD77" i="5"/>
  <c r="KD86" i="5"/>
  <c r="KE77" i="5"/>
  <c r="KG18" i="5"/>
  <c r="KG27" i="5"/>
  <c r="LC25" i="5"/>
  <c r="LC16" i="5"/>
  <c r="KP19" i="5"/>
  <c r="KP28" i="5"/>
  <c r="KQ76" i="5"/>
  <c r="KQ85" i="5"/>
  <c r="LC85" i="5"/>
  <c r="KX77" i="5"/>
  <c r="KL59" i="5"/>
  <c r="KJ20" i="5"/>
  <c r="KJ29" i="5"/>
  <c r="KG56" i="5"/>
  <c r="KG47" i="5"/>
  <c r="KH47" i="5"/>
  <c r="KZ54" i="5"/>
  <c r="KZ45" i="5"/>
  <c r="KI19" i="5"/>
  <c r="KI28" i="5"/>
  <c r="KJ19" i="5"/>
  <c r="KS55" i="5"/>
  <c r="KS46" i="5"/>
  <c r="KU19" i="5"/>
  <c r="KU28" i="5"/>
  <c r="KN59" i="5"/>
  <c r="KN50" i="5"/>
  <c r="KO50" i="5"/>
  <c r="KV88" i="5"/>
  <c r="KW79" i="5"/>
  <c r="KS87" i="5"/>
  <c r="KT78" i="5"/>
  <c r="KR89" i="5"/>
  <c r="KN89" i="5"/>
  <c r="KO85" i="5"/>
  <c r="KO76" i="5"/>
  <c r="KT20" i="5"/>
  <c r="KT29" i="5"/>
  <c r="KU20" i="5"/>
  <c r="KZ76" i="5"/>
  <c r="KZ85" i="5"/>
  <c r="KZ48" i="5"/>
  <c r="KZ57" i="5"/>
  <c r="KK60" i="5"/>
  <c r="KD26" i="5"/>
  <c r="KD17" i="5"/>
  <c r="KN25" i="5"/>
  <c r="KH85" i="5"/>
  <c r="KH76" i="5"/>
  <c r="KI76" i="5"/>
  <c r="KT85" i="5"/>
  <c r="KX85" i="5"/>
  <c r="KX76" i="5"/>
  <c r="KQ77" i="5"/>
  <c r="KQ86" i="5"/>
  <c r="KR77" i="5"/>
  <c r="LC86" i="5"/>
  <c r="LC80" i="5"/>
  <c r="KS77" i="5"/>
  <c r="KS86" i="5"/>
  <c r="KT77" i="5"/>
  <c r="KY77" i="5"/>
  <c r="KY86" i="5"/>
  <c r="KZ77" i="5"/>
  <c r="LC21" i="5"/>
  <c r="KT59" i="5"/>
  <c r="KT50" i="5"/>
  <c r="KU50" i="5"/>
  <c r="KX84" i="5"/>
  <c r="KX75" i="5"/>
  <c r="KT45" i="5"/>
  <c r="KT54" i="5"/>
  <c r="KU45" i="5"/>
  <c r="KM20" i="5"/>
  <c r="KM29" i="5"/>
  <c r="KK28" i="5"/>
  <c r="KK19" i="5"/>
  <c r="KV56" i="5"/>
  <c r="KV47" i="5"/>
  <c r="KR50" i="5"/>
  <c r="KZ49" i="5"/>
  <c r="KZ58" i="5"/>
  <c r="KH88" i="5"/>
  <c r="KH79" i="5"/>
  <c r="KT88" i="5"/>
  <c r="KI79" i="5"/>
  <c r="KL47" i="5"/>
  <c r="KL56" i="5"/>
  <c r="KX56" i="5"/>
  <c r="KM47" i="5"/>
  <c r="KH19" i="5"/>
  <c r="KH28" i="5"/>
  <c r="KR27" i="5"/>
  <c r="KR18" i="5"/>
  <c r="KH29" i="5"/>
  <c r="KH20" i="5"/>
  <c r="LB59" i="5"/>
  <c r="LB50" i="5"/>
  <c r="LB45" i="5"/>
  <c r="LB54" i="5"/>
  <c r="KR83" i="5"/>
  <c r="KO47" i="5"/>
  <c r="KO56" i="5"/>
  <c r="LA56" i="5"/>
  <c r="KP47" i="5"/>
  <c r="KU48" i="5"/>
  <c r="KU57" i="5"/>
  <c r="KX30" i="5"/>
  <c r="KX21" i="5"/>
  <c r="KB76" i="5"/>
  <c r="KB85" i="5"/>
  <c r="KC76" i="5"/>
  <c r="KN85" i="5"/>
  <c r="KQ78" i="5"/>
  <c r="KQ87" i="5"/>
  <c r="LC87" i="5"/>
  <c r="KB80" i="5"/>
  <c r="KB89" i="5"/>
  <c r="KE25" i="5"/>
  <c r="KE16" i="5"/>
  <c r="KE30" i="5"/>
  <c r="KE21" i="5"/>
  <c r="KE57" i="5"/>
  <c r="KE48" i="5"/>
  <c r="KF48" i="5"/>
  <c r="KQ57" i="5"/>
  <c r="KC56" i="5"/>
  <c r="KC47" i="5"/>
  <c r="KE78" i="5"/>
  <c r="KE87" i="5"/>
  <c r="KF78" i="5"/>
  <c r="LA59" i="5"/>
  <c r="LA50" i="5"/>
  <c r="KR57" i="5"/>
  <c r="KR48" i="5"/>
  <c r="KS48" i="5"/>
  <c r="KG78" i="5"/>
  <c r="KG87" i="5"/>
  <c r="KC55" i="5"/>
  <c r="KC46" i="5"/>
  <c r="KO55" i="5"/>
  <c r="KY56" i="5"/>
  <c r="KY47" i="5"/>
  <c r="KZ47" i="5"/>
  <c r="KM45" i="5"/>
  <c r="KM54" i="5"/>
  <c r="KN45" i="5"/>
  <c r="KY54" i="5"/>
  <c r="KF84" i="5"/>
  <c r="KF75" i="5"/>
  <c r="KO84" i="5"/>
  <c r="KO75" i="5"/>
  <c r="KP75" i="5"/>
  <c r="KF46" i="5"/>
  <c r="KF55" i="5"/>
  <c r="KR55" i="5"/>
  <c r="KE79" i="5"/>
  <c r="KE88" i="5"/>
  <c r="KF79" i="5"/>
  <c r="KF27" i="5"/>
  <c r="KF18" i="5"/>
  <c r="LA22" i="5" l="1"/>
  <c r="LB22" i="5"/>
  <c r="LA17" i="5"/>
  <c r="LA26" i="5"/>
  <c r="LB17" i="5"/>
  <c r="KC31" i="5"/>
  <c r="LA85" i="5"/>
  <c r="LA76" i="5"/>
  <c r="LB76" i="5"/>
  <c r="KY60" i="5"/>
  <c r="KY51" i="5"/>
  <c r="KM16" i="5"/>
  <c r="KM25" i="5"/>
  <c r="KN16" i="5"/>
  <c r="KY25" i="5"/>
  <c r="KO58" i="5"/>
  <c r="KO49" i="5"/>
  <c r="KP49" i="5"/>
  <c r="LA58" i="5"/>
  <c r="KW27" i="5"/>
  <c r="KW18" i="5"/>
  <c r="KX18" i="5"/>
  <c r="KC60" i="5"/>
  <c r="KU16" i="5"/>
  <c r="KU25" i="5"/>
  <c r="KV16" i="5"/>
  <c r="KC57" i="5"/>
  <c r="KC48" i="5"/>
  <c r="KD48" i="5"/>
  <c r="KO57" i="5"/>
  <c r="KU60" i="5"/>
  <c r="KU51" i="5"/>
  <c r="KK21" i="5"/>
  <c r="KK30" i="5"/>
  <c r="KW30" i="5"/>
  <c r="KL21" i="5"/>
  <c r="LC26" i="5"/>
  <c r="LC17" i="5"/>
  <c r="LC29" i="5"/>
  <c r="LC20" i="5"/>
  <c r="LA25" i="5"/>
  <c r="LA16" i="5"/>
  <c r="LB16" i="5"/>
  <c r="KW29" i="5"/>
  <c r="KW20" i="5"/>
  <c r="KH60" i="5"/>
  <c r="KH51" i="5"/>
  <c r="KT60" i="5"/>
  <c r="KJ16" i="5"/>
  <c r="KJ25" i="5"/>
  <c r="KK16" i="5"/>
  <c r="KV25" i="5"/>
  <c r="KO30" i="5"/>
  <c r="KO21" i="5"/>
  <c r="KP21" i="5"/>
  <c r="KW56" i="5"/>
  <c r="KW47" i="5"/>
  <c r="KX47" i="5"/>
  <c r="KS89" i="5"/>
  <c r="KS80" i="5"/>
  <c r="KT80" i="5"/>
  <c r="KF31" i="5"/>
  <c r="KF22" i="5"/>
  <c r="KV31" i="5"/>
  <c r="KV22" i="5"/>
  <c r="KU21" i="5"/>
  <c r="KU30" i="5"/>
  <c r="KV21" i="5"/>
  <c r="KM51" i="5"/>
  <c r="KM60" i="5"/>
  <c r="KN51" i="5"/>
  <c r="KU83" i="5"/>
  <c r="KU74" i="5"/>
  <c r="KV74" i="5"/>
  <c r="KM89" i="5"/>
  <c r="KM80" i="5"/>
  <c r="KN80" i="5"/>
  <c r="KS31" i="5"/>
  <c r="KS22" i="5"/>
  <c r="KT22" i="5"/>
  <c r="KI31" i="5"/>
  <c r="KS18" i="5"/>
  <c r="KS27" i="5"/>
  <c r="KT18" i="5"/>
  <c r="KZ51" i="5"/>
  <c r="KZ60" i="5"/>
  <c r="LA51" i="5"/>
  <c r="KU22" i="5"/>
  <c r="KU31" i="5"/>
  <c r="KK59" i="5"/>
  <c r="KK50" i="5"/>
  <c r="KW59" i="5"/>
  <c r="KL50" i="5"/>
  <c r="LA21" i="5"/>
  <c r="LA30" i="5"/>
  <c r="LB21" i="5"/>
  <c r="LA29" i="5"/>
  <c r="LA20" i="5"/>
  <c r="LB20" i="5"/>
  <c r="KO25" i="5"/>
  <c r="KO16" i="5"/>
  <c r="KP16" i="5"/>
  <c r="KW58" i="5"/>
  <c r="KW49" i="5"/>
  <c r="KX49" i="5"/>
  <c r="KI80" i="5"/>
  <c r="KI89" i="5"/>
  <c r="KJ80" i="5"/>
  <c r="KJ54" i="5"/>
  <c r="KJ45" i="5"/>
  <c r="KK45" i="5"/>
  <c r="KV54" i="5"/>
  <c r="KD60" i="5"/>
  <c r="KD51" i="5"/>
  <c r="KP60" i="5"/>
  <c r="KE51" i="5"/>
  <c r="KO79" i="5"/>
  <c r="KO88" i="5"/>
  <c r="KP79" i="5"/>
  <c r="KK55" i="5"/>
  <c r="KK46" i="5"/>
  <c r="KL46" i="5"/>
  <c r="KQ89" i="5"/>
  <c r="KQ80" i="5"/>
  <c r="KR80" i="5"/>
  <c r="LC89" i="5"/>
  <c r="KJ21" i="5"/>
  <c r="KJ30" i="5"/>
  <c r="KV30" i="5"/>
  <c r="KL28" i="5"/>
  <c r="KL19" i="5"/>
  <c r="KM19" i="5"/>
  <c r="KX28" i="5"/>
  <c r="KZ80" i="5"/>
  <c r="KZ89" i="5"/>
  <c r="KW80" i="5"/>
  <c r="KW89" i="5"/>
  <c r="KJ31" i="5"/>
  <c r="KJ22" i="5"/>
  <c r="KK22" i="5"/>
  <c r="LA86" i="5"/>
  <c r="LA77" i="5"/>
  <c r="LB77" i="5"/>
  <c r="KC19" i="5"/>
  <c r="KC28" i="5"/>
  <c r="KD19" i="5"/>
  <c r="KO28" i="5"/>
  <c r="KC54" i="5"/>
  <c r="KC45" i="5"/>
  <c r="KD45" i="5"/>
  <c r="LC46" i="5"/>
  <c r="LC55" i="5"/>
  <c r="LC58" i="5"/>
  <c r="LC49" i="5"/>
  <c r="LA83" i="5"/>
  <c r="LA74" i="5"/>
  <c r="LB74" i="5"/>
  <c r="KV60" i="5"/>
  <c r="KV51" i="5"/>
  <c r="KW51" i="5"/>
  <c r="KU79" i="5"/>
  <c r="KU88" i="5"/>
  <c r="KV79" i="5"/>
  <c r="KM31" i="5"/>
  <c r="KW22" i="5"/>
  <c r="KW31" i="5"/>
  <c r="LA18" i="5"/>
  <c r="LA27" i="5"/>
  <c r="LB18" i="5"/>
  <c r="KJ60" i="5"/>
  <c r="KJ51" i="5"/>
  <c r="KK51" i="5"/>
  <c r="LA19" i="5"/>
  <c r="LA28" i="5"/>
  <c r="LB19" i="5"/>
  <c r="KI51" i="5"/>
  <c r="KI60" i="5"/>
  <c r="KS56" i="5"/>
  <c r="KS47" i="5"/>
  <c r="KT47" i="5"/>
  <c r="KZ31" i="5"/>
  <c r="KC25" i="5"/>
  <c r="KC16" i="5"/>
  <c r="KD16" i="5"/>
  <c r="LA79" i="5"/>
  <c r="LA88" i="5"/>
  <c r="LB79" i="5"/>
  <c r="LA78" i="5"/>
  <c r="LA87" i="5"/>
  <c r="LB78" i="5"/>
  <c r="KO54" i="5"/>
  <c r="KO45" i="5"/>
  <c r="LA54" i="5"/>
  <c r="KP45" i="5"/>
  <c r="KL89" i="5"/>
  <c r="KL80" i="5"/>
  <c r="KE89" i="5"/>
  <c r="KE80" i="5"/>
  <c r="KF80" i="5"/>
  <c r="KQ21" i="5"/>
  <c r="KQ30" i="5"/>
  <c r="KR21" i="5"/>
  <c r="LC30" i="5"/>
  <c r="KE29" i="5"/>
  <c r="KE20" i="5"/>
  <c r="KF20" i="5"/>
  <c r="KQ29" i="5"/>
  <c r="KO20" i="5"/>
  <c r="KO29" i="5"/>
  <c r="KP20" i="5"/>
  <c r="KQ74" i="5"/>
  <c r="KQ83" i="5"/>
  <c r="LC83" i="5"/>
  <c r="KR74" i="5"/>
  <c r="KK17" i="5"/>
  <c r="KK26" i="5"/>
  <c r="KL17" i="5"/>
  <c r="KQ31" i="5"/>
  <c r="KQ22" i="5"/>
  <c r="KJ85" i="5"/>
  <c r="KJ76" i="5"/>
  <c r="KK76" i="5"/>
  <c r="KV85" i="5"/>
  <c r="KG31" i="5"/>
  <c r="KG22" i="5"/>
  <c r="KL86" i="5"/>
  <c r="KL77" i="5"/>
  <c r="KM77" i="5"/>
  <c r="KX86" i="5"/>
  <c r="KF30" i="5"/>
  <c r="KF21" i="5"/>
  <c r="KG21" i="5"/>
  <c r="KR30" i="5"/>
  <c r="KU80" i="5"/>
  <c r="KU89" i="5"/>
  <c r="KV80" i="5"/>
  <c r="KJ27" i="5"/>
  <c r="KJ18" i="5"/>
  <c r="KK18" i="5"/>
  <c r="KV27" i="5"/>
  <c r="KF59" i="5"/>
  <c r="KF50" i="5"/>
  <c r="KG50" i="5"/>
  <c r="KR59" i="5"/>
  <c r="LC56" i="5"/>
  <c r="LC47" i="5"/>
  <c r="LA80" i="5"/>
  <c r="LB80" i="5"/>
  <c r="KY89" i="5"/>
  <c r="KR22" i="5"/>
  <c r="KR31" i="5"/>
  <c r="KE22" i="5"/>
  <c r="KE31" i="5"/>
  <c r="KQ79" i="5"/>
  <c r="KQ88" i="5"/>
  <c r="LC88" i="5"/>
  <c r="KR79" i="5"/>
  <c r="KY17" i="5"/>
  <c r="KY26" i="5"/>
  <c r="KZ17" i="5"/>
  <c r="KE49" i="5"/>
  <c r="KE58" i="5"/>
  <c r="KQ58" i="5"/>
  <c r="KF49" i="5"/>
  <c r="KR87" i="5"/>
  <c r="KR78" i="5"/>
  <c r="KS78" i="5"/>
  <c r="LC18" i="5"/>
  <c r="LC27" i="5"/>
  <c r="KN22" i="5"/>
  <c r="KS51" i="5"/>
  <c r="KS60" i="5"/>
  <c r="KT51" i="5"/>
  <c r="KD31" i="5"/>
  <c r="KD22" i="5"/>
  <c r="KP31" i="5"/>
  <c r="KX20" i="5"/>
  <c r="KX29" i="5"/>
  <c r="KY20" i="5"/>
  <c r="KY18" i="5"/>
  <c r="KY27" i="5"/>
  <c r="KZ18" i="5"/>
  <c r="KY46" i="5"/>
  <c r="KY55" i="5"/>
  <c r="KZ46" i="5"/>
  <c r="KB18" i="5"/>
  <c r="KB27" i="5"/>
  <c r="KC18" i="5"/>
  <c r="KN27" i="5"/>
  <c r="KR29" i="5"/>
  <c r="KR20" i="5"/>
  <c r="KS20" i="5"/>
  <c r="KO51" i="5"/>
  <c r="KO60" i="5"/>
  <c r="LA60" i="5"/>
  <c r="KP51" i="5"/>
  <c r="KV84" i="5"/>
  <c r="KV75" i="5"/>
  <c r="KW75" i="5"/>
  <c r="LC31" i="5" l="1"/>
  <c r="LC22" i="5"/>
  <c r="KB31" i="5"/>
  <c r="KB22" i="5"/>
  <c r="KC22" i="5"/>
  <c r="KN31" i="5"/>
  <c r="LA75" i="5"/>
  <c r="LA84" i="5"/>
  <c r="LB75" i="5"/>
  <c r="KB51" i="5"/>
  <c r="KB60" i="5"/>
  <c r="KN60" i="5"/>
  <c r="KC51" i="5"/>
  <c r="KW17" i="5"/>
  <c r="KW26" i="5"/>
  <c r="KX17" i="5"/>
  <c r="KX74" i="5"/>
  <c r="KX83" i="5"/>
  <c r="KY74" i="5"/>
  <c r="KH31" i="5"/>
  <c r="KH22" i="5"/>
  <c r="KT31" i="5"/>
  <c r="KI22" i="5"/>
  <c r="KX25" i="5"/>
  <c r="KX16" i="5"/>
  <c r="KY16" i="5"/>
  <c r="KW55" i="5"/>
  <c r="KW46" i="5"/>
  <c r="KX46" i="5"/>
  <c r="LC60" i="5"/>
  <c r="LC51" i="5"/>
  <c r="KL31" i="5"/>
  <c r="KL22" i="5"/>
  <c r="KM22" i="5"/>
  <c r="KY31" i="5"/>
  <c r="KZ22" i="5"/>
  <c r="KX78" i="5"/>
  <c r="KX87" i="5"/>
  <c r="KY78" i="5"/>
  <c r="KO22" i="5" l="1"/>
  <c r="KO31" i="5"/>
  <c r="KP22" i="5"/>
  <c r="LA31" i="5"/>
  <c r="KX31" i="5"/>
  <c r="KX22" i="5"/>
  <c r="KY22" i="5"/>
  <c r="KO89" i="5"/>
  <c r="KO80" i="5"/>
  <c r="KP80" i="5"/>
  <c r="LA89" i="5"/>
  <c r="KX80" i="5"/>
  <c r="KX89" i="5"/>
  <c r="KY80" i="5"/>
  <c r="NN40" i="5" l="1"/>
  <c r="NJ39" i="5"/>
  <c r="BE4" i="21"/>
  <c r="NC64" i="5"/>
  <c r="NO83" i="5" s="1"/>
  <c r="BC6" i="21"/>
  <c r="O379" i="19" l="1"/>
  <c r="NO50" i="5"/>
  <c r="NN69" i="5"/>
  <c r="NJ64" i="5"/>
  <c r="N375" i="19"/>
  <c r="C25" i="16"/>
  <c r="F90" i="2"/>
  <c r="O25" i="18"/>
  <c r="P77" i="2"/>
  <c r="BL4" i="21"/>
  <c r="BJ5" i="21"/>
  <c r="Q368" i="19"/>
  <c r="BJ6" i="21"/>
  <c r="Q375" i="19"/>
  <c r="BL2" i="21"/>
  <c r="P52" i="2"/>
  <c r="F65" i="2"/>
  <c r="C18" i="16"/>
  <c r="O17" i="18"/>
  <c r="NN38" i="5"/>
  <c r="NN67" i="5"/>
  <c r="NN11" i="5"/>
  <c r="NJ68" i="5"/>
  <c r="NC39" i="5"/>
  <c r="NO58" i="5" s="1"/>
  <c r="NH65" i="5"/>
  <c r="NT84" i="5" s="1"/>
  <c r="NC36" i="5"/>
  <c r="NO55" i="5" s="1"/>
  <c r="NJ36" i="5"/>
  <c r="NJ37" i="5"/>
  <c r="NJ67" i="5"/>
  <c r="NJ65" i="5"/>
  <c r="NJ69" i="5"/>
  <c r="NH37" i="5"/>
  <c r="NT56" i="5" s="1"/>
  <c r="NJ10" i="5"/>
  <c r="NJ9" i="5"/>
  <c r="NJ38" i="5"/>
  <c r="NJ66" i="5"/>
  <c r="NJ6" i="5"/>
  <c r="NJ35" i="5"/>
  <c r="NA8" i="5"/>
  <c r="NH40" i="5"/>
  <c r="NT59" i="5" s="1"/>
  <c r="NH7" i="5"/>
  <c r="NT26" i="5" s="1"/>
  <c r="NH10" i="5"/>
  <c r="NT29" i="5" s="1"/>
  <c r="NH35" i="5"/>
  <c r="NT54" i="5" s="1"/>
  <c r="NH67" i="5"/>
  <c r="NT86" i="5" s="1"/>
  <c r="NH66" i="5"/>
  <c r="NT85" i="5" s="1"/>
  <c r="NH64" i="5"/>
  <c r="NT83" i="5" s="1"/>
  <c r="NH68" i="5"/>
  <c r="NT87" i="5" s="1"/>
  <c r="NC67" i="5"/>
  <c r="NO86" i="5" s="1"/>
  <c r="NA68" i="5"/>
  <c r="NC40" i="5"/>
  <c r="NO59" i="5" s="1"/>
  <c r="BE2" i="21"/>
  <c r="NA69" i="5"/>
  <c r="BC3" i="21"/>
  <c r="NC68" i="5"/>
  <c r="NO87" i="5" s="1"/>
  <c r="NC65" i="5"/>
  <c r="NO84" i="5" s="1"/>
  <c r="NA35" i="5"/>
  <c r="NA10" i="5"/>
  <c r="NC69" i="5"/>
  <c r="NO88" i="5" s="1"/>
  <c r="NA65" i="5"/>
  <c r="BE5" i="21"/>
  <c r="NC37" i="5"/>
  <c r="NO56" i="5" s="1"/>
  <c r="NC6" i="5"/>
  <c r="NO25" i="5" s="1"/>
  <c r="NC35" i="5"/>
  <c r="NO54" i="5" s="1"/>
  <c r="NC66" i="5"/>
  <c r="NO85" i="5" s="1"/>
  <c r="BC5" i="21"/>
  <c r="NA64" i="5"/>
  <c r="BC2" i="21"/>
  <c r="BC4" i="21"/>
  <c r="NA67" i="5"/>
  <c r="NA66" i="5"/>
  <c r="NA38" i="5"/>
  <c r="NA36" i="5"/>
  <c r="NA7" i="5"/>
  <c r="H379" i="19" l="1"/>
  <c r="NO21" i="5"/>
  <c r="T379" i="19"/>
  <c r="NO77" i="5"/>
  <c r="V379" i="19"/>
  <c r="NO79" i="5"/>
  <c r="M379" i="19"/>
  <c r="NO48" i="5"/>
  <c r="NN9" i="5"/>
  <c r="NN66" i="5"/>
  <c r="L368" i="19"/>
  <c r="G373" i="19"/>
  <c r="J375" i="19"/>
  <c r="M375" i="19"/>
  <c r="NH70" i="5"/>
  <c r="NT89" i="5" s="1"/>
  <c r="BJ4" i="21"/>
  <c r="C22" i="16"/>
  <c r="P74" i="2"/>
  <c r="O22" i="18"/>
  <c r="F87" i="2"/>
  <c r="P25" i="2"/>
  <c r="F38" i="2"/>
  <c r="C9" i="16"/>
  <c r="O7" i="18"/>
  <c r="V368" i="19"/>
  <c r="T368" i="19"/>
  <c r="NH41" i="5"/>
  <c r="NT60" i="5" s="1"/>
  <c r="BJ3" i="21"/>
  <c r="D373" i="19"/>
  <c r="C375" i="19"/>
  <c r="F375" i="19"/>
  <c r="T375" i="19"/>
  <c r="F63" i="2"/>
  <c r="P50" i="2"/>
  <c r="C16" i="16"/>
  <c r="O15" i="18"/>
  <c r="M366" i="19"/>
  <c r="V366" i="19"/>
  <c r="U366" i="19"/>
  <c r="Q373" i="19"/>
  <c r="BL3" i="21"/>
  <c r="L375" i="19"/>
  <c r="P14" i="2"/>
  <c r="S368" i="19"/>
  <c r="G366" i="19"/>
  <c r="R368" i="19"/>
  <c r="O368" i="19"/>
  <c r="BE6" i="21"/>
  <c r="BL6" i="21"/>
  <c r="K375" i="19"/>
  <c r="C23" i="16"/>
  <c r="F88" i="2"/>
  <c r="P75" i="2"/>
  <c r="O23" i="18"/>
  <c r="D366" i="19"/>
  <c r="S366" i="19"/>
  <c r="J366" i="19"/>
  <c r="G375" i="19"/>
  <c r="NL70" i="5"/>
  <c r="BN4" i="21"/>
  <c r="J18" i="16"/>
  <c r="F3" i="17"/>
  <c r="K366" i="19"/>
  <c r="J368" i="19"/>
  <c r="U373" i="19"/>
  <c r="S373" i="19"/>
  <c r="E366" i="19"/>
  <c r="L373" i="19"/>
  <c r="V375" i="19"/>
  <c r="K368" i="19"/>
  <c r="BO3" i="21"/>
  <c r="N368" i="19"/>
  <c r="U375" i="19"/>
  <c r="J25" i="16"/>
  <c r="F2" i="17"/>
  <c r="T366" i="19"/>
  <c r="Q366" i="19"/>
  <c r="C368" i="19"/>
  <c r="R366" i="19"/>
  <c r="U368" i="19"/>
  <c r="T373" i="19"/>
  <c r="S375" i="19"/>
  <c r="BN5" i="21"/>
  <c r="K14" i="2"/>
  <c r="BJ2" i="21"/>
  <c r="J373" i="19"/>
  <c r="O373" i="19"/>
  <c r="R375" i="19"/>
  <c r="BN6" i="21"/>
  <c r="R373" i="19"/>
  <c r="C11" i="16"/>
  <c r="P27" i="2"/>
  <c r="F40" i="2"/>
  <c r="O9" i="18"/>
  <c r="NN35" i="5"/>
  <c r="NN39" i="5"/>
  <c r="NN10" i="5"/>
  <c r="NN8" i="5"/>
  <c r="NN37" i="5"/>
  <c r="NN6" i="5"/>
  <c r="NN64" i="5"/>
  <c r="NN65" i="5"/>
  <c r="NN70" i="5"/>
  <c r="NN7" i="5"/>
  <c r="NN36" i="5"/>
  <c r="NN41" i="5"/>
  <c r="NN68" i="5"/>
  <c r="NL69" i="5"/>
  <c r="NL66" i="5"/>
  <c r="NC10" i="5"/>
  <c r="NO29" i="5" s="1"/>
  <c r="NM66" i="5"/>
  <c r="NN76" i="5" s="1"/>
  <c r="NE69" i="5"/>
  <c r="NQ88" i="5" s="1"/>
  <c r="NM68" i="5"/>
  <c r="NM87" i="5" s="1"/>
  <c r="NM36" i="5"/>
  <c r="NM55" i="5" s="1"/>
  <c r="NM39" i="5"/>
  <c r="NL68" i="5"/>
  <c r="NL65" i="5"/>
  <c r="NL7" i="5"/>
  <c r="NL36" i="5"/>
  <c r="NL6" i="5"/>
  <c r="NL35" i="5"/>
  <c r="NL64" i="5"/>
  <c r="NL39" i="5"/>
  <c r="NL10" i="5"/>
  <c r="NL38" i="5"/>
  <c r="NL9" i="5"/>
  <c r="NL11" i="5"/>
  <c r="NL40" i="5"/>
  <c r="NL67" i="5"/>
  <c r="NH11" i="5"/>
  <c r="NT30" i="5" s="1"/>
  <c r="NC11" i="5"/>
  <c r="NO30" i="5" s="1"/>
  <c r="NH8" i="5"/>
  <c r="NT27" i="5" s="1"/>
  <c r="NE35" i="5"/>
  <c r="NQ54" i="5" s="1"/>
  <c r="NJ7" i="5"/>
  <c r="NJ8" i="5"/>
  <c r="NE68" i="5"/>
  <c r="NQ87" i="5" s="1"/>
  <c r="NA37" i="5"/>
  <c r="NE64" i="5"/>
  <c r="NQ83" i="5" s="1"/>
  <c r="NI8" i="5"/>
  <c r="NJ40" i="5"/>
  <c r="NJ11" i="5"/>
  <c r="NJ41" i="5"/>
  <c r="NI39" i="5"/>
  <c r="NI40" i="5"/>
  <c r="BF4" i="21"/>
  <c r="NH39" i="5"/>
  <c r="NT58" i="5" s="1"/>
  <c r="ND6" i="5"/>
  <c r="NH36" i="5"/>
  <c r="NT55" i="5" s="1"/>
  <c r="NI66" i="5"/>
  <c r="NI65" i="5"/>
  <c r="NJ75" i="5" s="1"/>
  <c r="NH6" i="5"/>
  <c r="NT25" i="5" s="1"/>
  <c r="NI7" i="5"/>
  <c r="NI67" i="5"/>
  <c r="NJ77" i="5" s="1"/>
  <c r="NI68" i="5"/>
  <c r="NI36" i="5"/>
  <c r="NI38" i="5"/>
  <c r="NJ48" i="5" s="1"/>
  <c r="NI9" i="5"/>
  <c r="NI69" i="5"/>
  <c r="NJ79" i="5" s="1"/>
  <c r="NI64" i="5"/>
  <c r="NI74" i="5" s="1"/>
  <c r="BD6" i="21"/>
  <c r="NH69" i="5"/>
  <c r="NT88" i="5" s="1"/>
  <c r="NH38" i="5"/>
  <c r="NT57" i="5" s="1"/>
  <c r="NH9" i="5"/>
  <c r="NT28" i="5" s="1"/>
  <c r="ND36" i="5"/>
  <c r="ND40" i="5"/>
  <c r="ND38" i="5"/>
  <c r="NP57" i="5" s="1"/>
  <c r="NF39" i="5"/>
  <c r="NR58" i="5" s="1"/>
  <c r="NE8" i="5"/>
  <c r="NQ27" i="5" s="1"/>
  <c r="ND69" i="5"/>
  <c r="ND37" i="5"/>
  <c r="BB4" i="21"/>
  <c r="NE37" i="5"/>
  <c r="NQ56" i="5" s="1"/>
  <c r="NA6" i="5"/>
  <c r="NF35" i="5"/>
  <c r="NR54" i="5" s="1"/>
  <c r="NF68" i="5"/>
  <c r="NR87" i="5" s="1"/>
  <c r="ND65" i="5"/>
  <c r="MY8" i="5"/>
  <c r="NA39" i="5"/>
  <c r="NE65" i="5"/>
  <c r="NQ84" i="5" s="1"/>
  <c r="NB6" i="5"/>
  <c r="NE66" i="5"/>
  <c r="NQ85" i="5" s="1"/>
  <c r="ND68" i="5"/>
  <c r="ND64" i="5"/>
  <c r="NP83" i="5" s="1"/>
  <c r="ND39" i="5"/>
  <c r="NC7" i="5"/>
  <c r="NO26" i="5" s="1"/>
  <c r="NB39" i="5"/>
  <c r="NC49" i="5" s="1"/>
  <c r="NC70" i="5"/>
  <c r="NO89" i="5" s="1"/>
  <c r="ND66" i="5"/>
  <c r="ND67" i="5"/>
  <c r="BF3" i="21"/>
  <c r="BD2" i="21"/>
  <c r="BD10" i="21" s="1"/>
  <c r="BD5" i="21"/>
  <c r="BA4" i="21"/>
  <c r="BD3" i="21"/>
  <c r="BD11" i="21" s="1"/>
  <c r="BE3" i="21"/>
  <c r="BB3" i="21"/>
  <c r="BC11" i="21" s="1"/>
  <c r="NB40" i="5"/>
  <c r="NB64" i="5"/>
  <c r="NC38" i="5"/>
  <c r="NO57" i="5" s="1"/>
  <c r="NC9" i="5"/>
  <c r="NO28" i="5" s="1"/>
  <c r="NC8" i="5"/>
  <c r="NO27" i="5" s="1"/>
  <c r="NB8" i="5"/>
  <c r="NB66" i="5"/>
  <c r="NN85" i="5" s="1"/>
  <c r="NB36" i="5"/>
  <c r="NB65" i="5"/>
  <c r="NC75" i="5" s="1"/>
  <c r="NB68" i="5"/>
  <c r="NB38" i="5"/>
  <c r="NB9" i="5"/>
  <c r="NB69" i="5"/>
  <c r="NB67" i="5"/>
  <c r="NA9" i="5"/>
  <c r="BA3" i="21"/>
  <c r="MY6" i="5"/>
  <c r="NA11" i="5"/>
  <c r="NA40" i="5"/>
  <c r="MY38" i="5"/>
  <c r="MY66" i="5"/>
  <c r="BA6" i="21"/>
  <c r="MY64" i="5"/>
  <c r="MY69" i="5"/>
  <c r="NP84" i="5" l="1"/>
  <c r="NP87" i="5"/>
  <c r="NP59" i="5"/>
  <c r="NP85" i="5"/>
  <c r="NP55" i="5"/>
  <c r="NP25" i="5"/>
  <c r="NP58" i="5"/>
  <c r="NP86" i="5"/>
  <c r="NP56" i="5"/>
  <c r="NP88" i="5"/>
  <c r="R379" i="19"/>
  <c r="NO75" i="5"/>
  <c r="C379" i="19"/>
  <c r="NO16" i="5"/>
  <c r="U379" i="19"/>
  <c r="NO78" i="5"/>
  <c r="L379" i="19"/>
  <c r="NO47" i="5"/>
  <c r="I379" i="19"/>
  <c r="NO51" i="5"/>
  <c r="E379" i="19"/>
  <c r="NO18" i="5"/>
  <c r="Q379" i="19"/>
  <c r="NO74" i="5"/>
  <c r="K379" i="19"/>
  <c r="NO46" i="5"/>
  <c r="G379" i="19"/>
  <c r="NO20" i="5"/>
  <c r="D379" i="19"/>
  <c r="NO17" i="5"/>
  <c r="N379" i="19"/>
  <c r="NO49" i="5"/>
  <c r="S379" i="19"/>
  <c r="NO76" i="5"/>
  <c r="Q218" i="2" s="1"/>
  <c r="P379" i="19"/>
  <c r="NO80" i="5"/>
  <c r="J379" i="19"/>
  <c r="NO45" i="5"/>
  <c r="F379" i="19"/>
  <c r="NO19" i="5"/>
  <c r="NM38" i="5"/>
  <c r="NM57" i="5" s="1"/>
  <c r="BE11" i="21"/>
  <c r="BH4" i="21"/>
  <c r="F60" i="2"/>
  <c r="O12" i="18"/>
  <c r="C13" i="16"/>
  <c r="P47" i="2"/>
  <c r="T367" i="19"/>
  <c r="NB77" i="5"/>
  <c r="NB74" i="5"/>
  <c r="Q367" i="19"/>
  <c r="NC74" i="5"/>
  <c r="ND77" i="5"/>
  <c r="T369" i="19"/>
  <c r="ND78" i="5"/>
  <c r="U369" i="19"/>
  <c r="NB16" i="5"/>
  <c r="C367" i="19"/>
  <c r="NF78" i="5"/>
  <c r="U371" i="19"/>
  <c r="BF2" i="21"/>
  <c r="F374" i="19"/>
  <c r="NI19" i="5"/>
  <c r="D374" i="19"/>
  <c r="NI17" i="5"/>
  <c r="H368" i="19"/>
  <c r="F377" i="19"/>
  <c r="R377" i="19"/>
  <c r="BN2" i="21"/>
  <c r="P377" i="19"/>
  <c r="NN55" i="5"/>
  <c r="NN46" i="5"/>
  <c r="O13" i="18"/>
  <c r="C14" i="16"/>
  <c r="P48" i="2"/>
  <c r="F61" i="2"/>
  <c r="NN25" i="5"/>
  <c r="P22" i="2"/>
  <c r="O4" i="18"/>
  <c r="F35" i="2"/>
  <c r="C6" i="16"/>
  <c r="F14" i="2"/>
  <c r="K12" i="2"/>
  <c r="MZ39" i="5"/>
  <c r="NA49" i="5" s="1"/>
  <c r="M364" i="19"/>
  <c r="NC79" i="5"/>
  <c r="NB79" i="5"/>
  <c r="V367" i="19"/>
  <c r="NN88" i="5"/>
  <c r="NB46" i="5"/>
  <c r="K367" i="19"/>
  <c r="O367" i="19"/>
  <c r="NB50" i="5"/>
  <c r="NN59" i="5"/>
  <c r="NF45" i="5"/>
  <c r="J371" i="19"/>
  <c r="BB12" i="21"/>
  <c r="BH6" i="21"/>
  <c r="O369" i="19"/>
  <c r="ND50" i="5"/>
  <c r="V373" i="19"/>
  <c r="BE14" i="21"/>
  <c r="BD14" i="21"/>
  <c r="M374" i="19"/>
  <c r="NI48" i="5"/>
  <c r="N373" i="19"/>
  <c r="BG5" i="21"/>
  <c r="N374" i="19"/>
  <c r="NI49" i="5"/>
  <c r="NJ49" i="5"/>
  <c r="Q370" i="19"/>
  <c r="NE74" i="5"/>
  <c r="U370" i="19"/>
  <c r="NE78" i="5"/>
  <c r="E375" i="19"/>
  <c r="NJ18" i="5"/>
  <c r="M377" i="19"/>
  <c r="M15" i="18"/>
  <c r="N50" i="2"/>
  <c r="U377" i="19"/>
  <c r="M24" i="18"/>
  <c r="N76" i="2"/>
  <c r="S378" i="19"/>
  <c r="NM76" i="5"/>
  <c r="O74" i="2"/>
  <c r="O11" i="2" s="1"/>
  <c r="D22" i="16"/>
  <c r="F22" i="16" s="1"/>
  <c r="M22" i="16" s="1"/>
  <c r="N22" i="18"/>
  <c r="Q22" i="18" s="1"/>
  <c r="F36" i="2"/>
  <c r="C7" i="16"/>
  <c r="P23" i="2"/>
  <c r="O5" i="18"/>
  <c r="P49" i="2"/>
  <c r="O14" i="18"/>
  <c r="C15" i="16"/>
  <c r="F62" i="2"/>
  <c r="J11" i="16"/>
  <c r="F4" i="17"/>
  <c r="NN86" i="5"/>
  <c r="F12" i="2"/>
  <c r="F366" i="19"/>
  <c r="F367" i="19"/>
  <c r="NB19" i="5"/>
  <c r="NC76" i="5"/>
  <c r="NB76" i="5"/>
  <c r="S367" i="19"/>
  <c r="L369" i="19"/>
  <c r="ND47" i="5"/>
  <c r="I373" i="19"/>
  <c r="U374" i="19"/>
  <c r="NI78" i="5"/>
  <c r="NF64" i="5"/>
  <c r="D375" i="19"/>
  <c r="NJ17" i="5"/>
  <c r="J377" i="19"/>
  <c r="C19" i="16"/>
  <c r="P78" i="2"/>
  <c r="O19" i="18"/>
  <c r="F91" i="2"/>
  <c r="NN27" i="5"/>
  <c r="F37" i="2"/>
  <c r="C8" i="16"/>
  <c r="P24" i="2"/>
  <c r="O6" i="18"/>
  <c r="BE10" i="21"/>
  <c r="NN48" i="5"/>
  <c r="Q171" i="2" s="1"/>
  <c r="NB48" i="5"/>
  <c r="M367" i="19"/>
  <c r="ND76" i="5"/>
  <c r="S369" i="19"/>
  <c r="D368" i="19"/>
  <c r="Q369" i="19"/>
  <c r="ND74" i="5"/>
  <c r="S370" i="19"/>
  <c r="NE76" i="5"/>
  <c r="R370" i="19"/>
  <c r="NE75" i="5"/>
  <c r="ND75" i="5"/>
  <c r="R369" i="19"/>
  <c r="V370" i="19"/>
  <c r="NE79" i="5"/>
  <c r="BF5" i="21"/>
  <c r="K369" i="19"/>
  <c r="ND46" i="5"/>
  <c r="BJ7" i="21"/>
  <c r="NH12" i="5"/>
  <c r="NT31" i="5" s="1"/>
  <c r="K374" i="19"/>
  <c r="NI46" i="5"/>
  <c r="BG2" i="21"/>
  <c r="BF12" i="21"/>
  <c r="I375" i="19"/>
  <c r="E373" i="19"/>
  <c r="C377" i="19"/>
  <c r="N378" i="19"/>
  <c r="NM49" i="5"/>
  <c r="D17" i="16"/>
  <c r="N16" i="18"/>
  <c r="O51" i="2"/>
  <c r="J13" i="2" s="1"/>
  <c r="G368" i="19"/>
  <c r="S377" i="19"/>
  <c r="N74" i="2"/>
  <c r="M22" i="18"/>
  <c r="V377" i="19"/>
  <c r="O8" i="18"/>
  <c r="P26" i="2"/>
  <c r="C10" i="16"/>
  <c r="F39" i="2"/>
  <c r="NN57" i="5"/>
  <c r="NN28" i="5"/>
  <c r="C364" i="19"/>
  <c r="E367" i="19"/>
  <c r="NB18" i="5"/>
  <c r="BB11" i="21"/>
  <c r="BH5" i="21"/>
  <c r="BH13" i="21" s="1"/>
  <c r="C366" i="19"/>
  <c r="V369" i="19"/>
  <c r="ND79" i="5"/>
  <c r="Q374" i="19"/>
  <c r="NJ74" i="5"/>
  <c r="NI70" i="5"/>
  <c r="BK6" i="21"/>
  <c r="BK14" i="21" s="1"/>
  <c r="S374" i="19"/>
  <c r="NI76" i="5"/>
  <c r="H375" i="19"/>
  <c r="L366" i="19"/>
  <c r="BH3" i="21"/>
  <c r="BK3" i="21"/>
  <c r="BK11" i="21" s="1"/>
  <c r="H373" i="19"/>
  <c r="T377" i="19"/>
  <c r="BO2" i="21"/>
  <c r="NN58" i="5"/>
  <c r="NN49" i="5"/>
  <c r="Q172" i="2" s="1"/>
  <c r="C17" i="16"/>
  <c r="P51" i="2"/>
  <c r="F64" i="2"/>
  <c r="O16" i="18"/>
  <c r="BC12" i="21"/>
  <c r="P373" i="19"/>
  <c r="Q364" i="19"/>
  <c r="O366" i="19"/>
  <c r="U367" i="19"/>
  <c r="NB78" i="5"/>
  <c r="E368" i="19"/>
  <c r="NC18" i="5"/>
  <c r="BG4" i="21"/>
  <c r="BG12" i="21" s="1"/>
  <c r="NM58" i="5"/>
  <c r="N366" i="19"/>
  <c r="BD4" i="21"/>
  <c r="N371" i="19"/>
  <c r="T374" i="19"/>
  <c r="NI77" i="5"/>
  <c r="C373" i="19"/>
  <c r="C369" i="19"/>
  <c r="ND16" i="5"/>
  <c r="BG6" i="21"/>
  <c r="NJ50" i="5"/>
  <c r="O375" i="19"/>
  <c r="NJ70" i="5"/>
  <c r="BL5" i="21"/>
  <c r="J370" i="19"/>
  <c r="BK5" i="21"/>
  <c r="BK13" i="21" s="1"/>
  <c r="BN3" i="21"/>
  <c r="G377" i="19"/>
  <c r="U378" i="19"/>
  <c r="NM78" i="5"/>
  <c r="N24" i="18"/>
  <c r="D24" i="16"/>
  <c r="O76" i="2"/>
  <c r="O13" i="2" s="1"/>
  <c r="NN84" i="5"/>
  <c r="O21" i="18"/>
  <c r="C21" i="16"/>
  <c r="P73" i="2"/>
  <c r="F86" i="2"/>
  <c r="NJ76" i="5"/>
  <c r="NC46" i="5"/>
  <c r="NM85" i="5"/>
  <c r="P12" i="2"/>
  <c r="NJ19" i="5"/>
  <c r="H366" i="19"/>
  <c r="NB75" i="5"/>
  <c r="R367" i="19"/>
  <c r="E21" i="16"/>
  <c r="L21" i="16" s="1"/>
  <c r="C21" i="18"/>
  <c r="F368" i="19"/>
  <c r="NC19" i="5"/>
  <c r="BF11" i="21"/>
  <c r="P368" i="19"/>
  <c r="ND49" i="5"/>
  <c r="N369" i="19"/>
  <c r="E370" i="19"/>
  <c r="F373" i="19"/>
  <c r="BK4" i="21"/>
  <c r="NI41" i="5"/>
  <c r="NJ51" i="5" s="1"/>
  <c r="BK2" i="21"/>
  <c r="E374" i="19"/>
  <c r="NI18" i="5"/>
  <c r="BG3" i="21"/>
  <c r="BG11" i="21" s="1"/>
  <c r="NK37" i="5"/>
  <c r="O377" i="19"/>
  <c r="N377" i="19"/>
  <c r="N51" i="2"/>
  <c r="M16" i="18"/>
  <c r="K377" i="19"/>
  <c r="M13" i="18"/>
  <c r="N48" i="2"/>
  <c r="BO4" i="21"/>
  <c r="BO12" i="21" s="1"/>
  <c r="NN87" i="5"/>
  <c r="NN78" i="5"/>
  <c r="O24" i="18"/>
  <c r="C24" i="16"/>
  <c r="P76" i="2"/>
  <c r="F89" i="2"/>
  <c r="NN83" i="5"/>
  <c r="C20" i="16"/>
  <c r="F85" i="2"/>
  <c r="P72" i="2"/>
  <c r="O20" i="18"/>
  <c r="NC78" i="5"/>
  <c r="BP11" i="21"/>
  <c r="NJ46" i="5"/>
  <c r="NC50" i="5"/>
  <c r="BO5" i="21"/>
  <c r="BO13" i="21" s="1"/>
  <c r="NC77" i="5"/>
  <c r="P11" i="2"/>
  <c r="V364" i="19"/>
  <c r="S364" i="19"/>
  <c r="NC48" i="5"/>
  <c r="M368" i="19"/>
  <c r="BE13" i="21"/>
  <c r="BD13" i="21"/>
  <c r="NB49" i="5"/>
  <c r="N367" i="19"/>
  <c r="E364" i="19"/>
  <c r="L370" i="19"/>
  <c r="NE47" i="5"/>
  <c r="BF6" i="21"/>
  <c r="M369" i="19"/>
  <c r="ND48" i="5"/>
  <c r="NF41" i="5"/>
  <c r="NR60" i="5" s="1"/>
  <c r="BH2" i="21"/>
  <c r="M373" i="19"/>
  <c r="V374" i="19"/>
  <c r="NI79" i="5"/>
  <c r="NI75" i="5"/>
  <c r="R374" i="19"/>
  <c r="K373" i="19"/>
  <c r="O374" i="19"/>
  <c r="NI50" i="5"/>
  <c r="H377" i="19"/>
  <c r="Q377" i="19"/>
  <c r="D377" i="19"/>
  <c r="K378" i="19"/>
  <c r="NM46" i="5"/>
  <c r="D14" i="16"/>
  <c r="N13" i="18"/>
  <c r="O48" i="2"/>
  <c r="J10" i="2" s="1"/>
  <c r="M378" i="19"/>
  <c r="NM48" i="5"/>
  <c r="D16" i="16"/>
  <c r="F16" i="16" s="1"/>
  <c r="M16" i="16" s="1"/>
  <c r="N15" i="18"/>
  <c r="Q15" i="18" s="1"/>
  <c r="O50" i="2"/>
  <c r="J12" i="2" s="1"/>
  <c r="O11" i="18"/>
  <c r="C12" i="16"/>
  <c r="P53" i="2"/>
  <c r="F66" i="2"/>
  <c r="NC16" i="5"/>
  <c r="NJ78" i="5"/>
  <c r="J23" i="16"/>
  <c r="H2" i="17"/>
  <c r="J16" i="16"/>
  <c r="H3" i="17"/>
  <c r="J9" i="16"/>
  <c r="H4" i="17"/>
  <c r="J22" i="16"/>
  <c r="G2" i="17"/>
  <c r="NN12" i="5"/>
  <c r="NF36" i="5"/>
  <c r="NR55" i="5" s="1"/>
  <c r="NM35" i="5"/>
  <c r="M12" i="18" s="1"/>
  <c r="NM37" i="5"/>
  <c r="NN47" i="5" s="1"/>
  <c r="NL41" i="5"/>
  <c r="NM10" i="5"/>
  <c r="NN20" i="5" s="1"/>
  <c r="Q124" i="2" s="1"/>
  <c r="NM64" i="5"/>
  <c r="NN74" i="5" s="1"/>
  <c r="NK40" i="5"/>
  <c r="NK69" i="5"/>
  <c r="NM41" i="5"/>
  <c r="NL8" i="5"/>
  <c r="NL37" i="5"/>
  <c r="ND11" i="5"/>
  <c r="NE38" i="5"/>
  <c r="NQ57" i="5" s="1"/>
  <c r="NB35" i="5"/>
  <c r="NG69" i="5"/>
  <c r="NS88" i="5" s="1"/>
  <c r="NK64" i="5"/>
  <c r="K72" i="2" s="1"/>
  <c r="NF37" i="5"/>
  <c r="NK66" i="5"/>
  <c r="K74" i="2" s="1"/>
  <c r="NK38" i="5"/>
  <c r="K50" i="2" s="1"/>
  <c r="NK67" i="5"/>
  <c r="NG67" i="5"/>
  <c r="NS86" i="5" s="1"/>
  <c r="NF38" i="5"/>
  <c r="NR57" i="5" s="1"/>
  <c r="NE11" i="5"/>
  <c r="NQ30" i="5" s="1"/>
  <c r="NE9" i="5"/>
  <c r="NQ28" i="5" s="1"/>
  <c r="NE6" i="5"/>
  <c r="NQ25" i="5" s="1"/>
  <c r="NI37" i="5"/>
  <c r="MZ64" i="5"/>
  <c r="ND9" i="5"/>
  <c r="ND35" i="5"/>
  <c r="NP54" i="5" s="1"/>
  <c r="NI10" i="5"/>
  <c r="NI11" i="5"/>
  <c r="NE36" i="5"/>
  <c r="NE67" i="5"/>
  <c r="NE40" i="5"/>
  <c r="NI6" i="5"/>
  <c r="NI35" i="5"/>
  <c r="NE39" i="5"/>
  <c r="NF70" i="5"/>
  <c r="NR89" i="5" s="1"/>
  <c r="NF69" i="5"/>
  <c r="D77" i="2" s="1"/>
  <c r="N14" i="2" s="1"/>
  <c r="R14" i="2" s="1"/>
  <c r="ND7" i="5"/>
  <c r="NG65" i="5"/>
  <c r="NS84" i="5" s="1"/>
  <c r="NE70" i="5"/>
  <c r="NQ89" i="5" s="1"/>
  <c r="NE7" i="5"/>
  <c r="NQ26" i="5" s="1"/>
  <c r="NF10" i="5"/>
  <c r="NR29" i="5" s="1"/>
  <c r="ND8" i="5"/>
  <c r="NF65" i="5"/>
  <c r="NF6" i="5"/>
  <c r="NR25" i="5" s="1"/>
  <c r="NF7" i="5"/>
  <c r="NR26" i="5" s="1"/>
  <c r="MZ65" i="5"/>
  <c r="NA41" i="5"/>
  <c r="MZ6" i="5"/>
  <c r="MZ11" i="5"/>
  <c r="MY37" i="5"/>
  <c r="ND70" i="5"/>
  <c r="NE10" i="5"/>
  <c r="NQ29" i="5" s="1"/>
  <c r="NE41" i="5"/>
  <c r="NQ60" i="5" s="1"/>
  <c r="ND10" i="5"/>
  <c r="NB11" i="5"/>
  <c r="MZ69" i="5"/>
  <c r="MY39" i="5"/>
  <c r="NB10" i="5"/>
  <c r="NN29" i="5" s="1"/>
  <c r="NB70" i="5"/>
  <c r="NA70" i="5"/>
  <c r="MY65" i="5"/>
  <c r="MY35" i="5"/>
  <c r="NB37" i="5"/>
  <c r="NB7" i="5"/>
  <c r="NC17" i="5" s="1"/>
  <c r="MZ40" i="5"/>
  <c r="NA50" i="5" s="1"/>
  <c r="MY68" i="5"/>
  <c r="BB5" i="21"/>
  <c r="MY36" i="5"/>
  <c r="MZ37" i="5"/>
  <c r="NA47" i="5" s="1"/>
  <c r="MY9" i="5"/>
  <c r="BA2" i="21"/>
  <c r="BA5" i="21"/>
  <c r="MY40" i="5"/>
  <c r="MY11" i="5"/>
  <c r="MY67" i="5"/>
  <c r="E25" i="16" l="1"/>
  <c r="D73" i="2"/>
  <c r="N10" i="2" s="1"/>
  <c r="C25" i="18"/>
  <c r="R25" i="18" s="1"/>
  <c r="G77" i="2"/>
  <c r="NR88" i="5"/>
  <c r="D21" i="18"/>
  <c r="NR84" i="5"/>
  <c r="NR56" i="5"/>
  <c r="I15" i="18"/>
  <c r="NR83" i="5"/>
  <c r="E73" i="2"/>
  <c r="J75" i="2"/>
  <c r="I22" i="18"/>
  <c r="J50" i="2"/>
  <c r="D50" i="2"/>
  <c r="I12" i="2" s="1"/>
  <c r="M12" i="2" s="1"/>
  <c r="J74" i="2"/>
  <c r="NQ86" i="5"/>
  <c r="NQ55" i="5"/>
  <c r="D48" i="2"/>
  <c r="I10" i="2" s="1"/>
  <c r="J72" i="2"/>
  <c r="C4" i="18"/>
  <c r="R4" i="18" s="1"/>
  <c r="D22" i="2"/>
  <c r="D9" i="2" s="1"/>
  <c r="C15" i="18"/>
  <c r="R15" i="18" s="1"/>
  <c r="E6" i="16"/>
  <c r="L6" i="16" s="1"/>
  <c r="I20" i="18"/>
  <c r="D25" i="18"/>
  <c r="F73" i="2"/>
  <c r="NQ58" i="5"/>
  <c r="D51" i="2"/>
  <c r="I13" i="2" s="1"/>
  <c r="NQ59" i="5"/>
  <c r="E77" i="2"/>
  <c r="J20" i="18"/>
  <c r="J22" i="18"/>
  <c r="E50" i="2"/>
  <c r="E21" i="18"/>
  <c r="D16" i="18"/>
  <c r="F77" i="2"/>
  <c r="E25" i="18"/>
  <c r="J15" i="18"/>
  <c r="D4" i="18"/>
  <c r="E22" i="2"/>
  <c r="NP89" i="5"/>
  <c r="NP29" i="5"/>
  <c r="NP26" i="5"/>
  <c r="NP27" i="5"/>
  <c r="NP28" i="5"/>
  <c r="NP30" i="5"/>
  <c r="Q220" i="2"/>
  <c r="Q169" i="2"/>
  <c r="P220" i="2"/>
  <c r="M8" i="18"/>
  <c r="Q170" i="2"/>
  <c r="Q74" i="2"/>
  <c r="Q11" i="2"/>
  <c r="I14" i="18"/>
  <c r="J49" i="2"/>
  <c r="L72" i="2"/>
  <c r="K20" i="18"/>
  <c r="B379" i="19"/>
  <c r="NO22" i="5"/>
  <c r="N72" i="2"/>
  <c r="BH10" i="21"/>
  <c r="N26" i="2"/>
  <c r="N47" i="2"/>
  <c r="BL14" i="21"/>
  <c r="M20" i="18"/>
  <c r="K14" i="18"/>
  <c r="L49" i="2"/>
  <c r="Q216" i="2"/>
  <c r="D12" i="18"/>
  <c r="P172" i="2"/>
  <c r="F25" i="18"/>
  <c r="K22" i="18"/>
  <c r="L74" i="2"/>
  <c r="NL48" i="5"/>
  <c r="L50" i="2"/>
  <c r="K15" i="18"/>
  <c r="BO10" i="21"/>
  <c r="Q16" i="18"/>
  <c r="BL13" i="21"/>
  <c r="Q24" i="18"/>
  <c r="P171" i="2"/>
  <c r="NM65" i="5"/>
  <c r="NM7" i="5"/>
  <c r="P218" i="2"/>
  <c r="F364" i="19"/>
  <c r="J14" i="18"/>
  <c r="L367" i="19"/>
  <c r="NB47" i="5"/>
  <c r="NC47" i="5"/>
  <c r="G370" i="19"/>
  <c r="NE20" i="5"/>
  <c r="NL30" i="5"/>
  <c r="H365" i="19"/>
  <c r="MZ21" i="5"/>
  <c r="NL25" i="5"/>
  <c r="C365" i="19"/>
  <c r="MZ16" i="5"/>
  <c r="NF75" i="5"/>
  <c r="R371" i="19"/>
  <c r="H73" i="2"/>
  <c r="ND17" i="5"/>
  <c r="D369" i="19"/>
  <c r="P374" i="19"/>
  <c r="NI80" i="5"/>
  <c r="F369" i="19"/>
  <c r="ND19" i="5"/>
  <c r="F370" i="19"/>
  <c r="NE19" i="5"/>
  <c r="T376" i="19"/>
  <c r="NK77" i="5"/>
  <c r="BM2" i="21"/>
  <c r="BM10" i="21" s="1"/>
  <c r="NG79" i="5"/>
  <c r="V372" i="19"/>
  <c r="V376" i="19"/>
  <c r="NK79" i="5"/>
  <c r="O3" i="18"/>
  <c r="C5" i="16"/>
  <c r="F41" i="2"/>
  <c r="P28" i="2"/>
  <c r="BG14" i="21"/>
  <c r="BF14" i="21"/>
  <c r="P9" i="2"/>
  <c r="R21" i="18"/>
  <c r="J17" i="16"/>
  <c r="F17" i="16"/>
  <c r="M17" i="16" s="1"/>
  <c r="E3" i="17"/>
  <c r="NL77" i="5"/>
  <c r="BH11" i="21"/>
  <c r="J10" i="16"/>
  <c r="E4" i="17"/>
  <c r="NC20" i="5"/>
  <c r="Q13" i="18"/>
  <c r="K9" i="2"/>
  <c r="NK86" i="5"/>
  <c r="T364" i="19"/>
  <c r="BF7" i="21"/>
  <c r="ND12" i="5"/>
  <c r="NP31" i="5" s="1"/>
  <c r="N364" i="19"/>
  <c r="H367" i="19"/>
  <c r="NB21" i="5"/>
  <c r="NN30" i="5"/>
  <c r="NF12" i="5"/>
  <c r="NR31" i="5" s="1"/>
  <c r="BH7" i="21"/>
  <c r="R365" i="19"/>
  <c r="MZ75" i="5"/>
  <c r="NA75" i="5"/>
  <c r="NE18" i="5"/>
  <c r="E369" i="19"/>
  <c r="ND18" i="5"/>
  <c r="T372" i="19"/>
  <c r="H23" i="18"/>
  <c r="NH77" i="5"/>
  <c r="BI3" i="21"/>
  <c r="BJ11" i="21" s="1"/>
  <c r="H374" i="19"/>
  <c r="NI21" i="5"/>
  <c r="MZ74" i="5"/>
  <c r="Q365" i="19"/>
  <c r="NA74" i="5"/>
  <c r="NC45" i="5"/>
  <c r="J367" i="19"/>
  <c r="NB45" i="5"/>
  <c r="I378" i="19"/>
  <c r="NM51" i="5"/>
  <c r="O53" i="2"/>
  <c r="J15" i="2" s="1"/>
  <c r="D12" i="16"/>
  <c r="F12" i="16" s="1"/>
  <c r="M12" i="16" s="1"/>
  <c r="N11" i="18"/>
  <c r="Q11" i="18" s="1"/>
  <c r="O376" i="19"/>
  <c r="NK50" i="5"/>
  <c r="NN51" i="5"/>
  <c r="Q174" i="2" s="1"/>
  <c r="K24" i="16"/>
  <c r="P24" i="16"/>
  <c r="BO11" i="21"/>
  <c r="NJ21" i="5"/>
  <c r="F13" i="2"/>
  <c r="NN56" i="5"/>
  <c r="NH79" i="5"/>
  <c r="Q50" i="2"/>
  <c r="J13" i="16"/>
  <c r="C3" i="17"/>
  <c r="H364" i="19"/>
  <c r="NL59" i="5"/>
  <c r="O365" i="19"/>
  <c r="MZ50" i="5"/>
  <c r="J364" i="19"/>
  <c r="P366" i="19"/>
  <c r="G369" i="19"/>
  <c r="ND20" i="5"/>
  <c r="NF79" i="5"/>
  <c r="V371" i="19"/>
  <c r="G25" i="18"/>
  <c r="H77" i="2"/>
  <c r="G374" i="19"/>
  <c r="NI20" i="5"/>
  <c r="NJ20" i="5"/>
  <c r="L374" i="19"/>
  <c r="NI47" i="5"/>
  <c r="K49" i="2"/>
  <c r="NJ47" i="5"/>
  <c r="I377" i="19"/>
  <c r="N53" i="2"/>
  <c r="M11" i="18"/>
  <c r="K14" i="16"/>
  <c r="P14" i="16"/>
  <c r="J20" i="16"/>
  <c r="C2" i="17"/>
  <c r="NL50" i="5"/>
  <c r="NL12" i="5"/>
  <c r="BN7" i="21"/>
  <c r="P375" i="19"/>
  <c r="NJ80" i="5"/>
  <c r="P15" i="2"/>
  <c r="K22" i="16"/>
  <c r="P22" i="16"/>
  <c r="L12" i="2"/>
  <c r="F9" i="2"/>
  <c r="NC21" i="5"/>
  <c r="NK59" i="5"/>
  <c r="O364" i="19"/>
  <c r="D367" i="19"/>
  <c r="NB17" i="5"/>
  <c r="D371" i="19"/>
  <c r="NF17" i="5"/>
  <c r="G371" i="19"/>
  <c r="NF20" i="5"/>
  <c r="D370" i="19"/>
  <c r="NE17" i="5"/>
  <c r="N370" i="19"/>
  <c r="NE49" i="5"/>
  <c r="O370" i="19"/>
  <c r="NE50" i="5"/>
  <c r="BL7" i="21"/>
  <c r="NJ12" i="5"/>
  <c r="C370" i="19"/>
  <c r="NE16" i="5"/>
  <c r="H370" i="19"/>
  <c r="NE21" i="5"/>
  <c r="NF51" i="5"/>
  <c r="I371" i="19"/>
  <c r="S376" i="19"/>
  <c r="NK76" i="5"/>
  <c r="M74" i="2"/>
  <c r="L22" i="18"/>
  <c r="M370" i="19"/>
  <c r="NE48" i="5"/>
  <c r="L378" i="19"/>
  <c r="NM47" i="5"/>
  <c r="N14" i="18"/>
  <c r="Q14" i="18" s="1"/>
  <c r="O49" i="2"/>
  <c r="J11" i="2" s="1"/>
  <c r="D15" i="16"/>
  <c r="F15" i="16" s="1"/>
  <c r="M15" i="16" s="1"/>
  <c r="NL83" i="5"/>
  <c r="NK85" i="5"/>
  <c r="P10" i="2"/>
  <c r="NF49" i="5"/>
  <c r="NL76" i="5"/>
  <c r="F11" i="2"/>
  <c r="J19" i="16"/>
  <c r="B2" i="17"/>
  <c r="BL11" i="21"/>
  <c r="F10" i="2"/>
  <c r="P369" i="19"/>
  <c r="ND80" i="5"/>
  <c r="NH75" i="5"/>
  <c r="NG75" i="5"/>
  <c r="R372" i="19"/>
  <c r="H21" i="18"/>
  <c r="J374" i="19"/>
  <c r="NI45" i="5"/>
  <c r="NJ45" i="5"/>
  <c r="NF47" i="5"/>
  <c r="L371" i="19"/>
  <c r="Q376" i="19"/>
  <c r="NK74" i="5"/>
  <c r="L20" i="18"/>
  <c r="BO6" i="21"/>
  <c r="BO14" i="21" s="1"/>
  <c r="J378" i="19"/>
  <c r="NM45" i="5"/>
  <c r="O47" i="2"/>
  <c r="J9" i="2" s="1"/>
  <c r="D13" i="16"/>
  <c r="N12" i="18"/>
  <c r="Q12" i="18" s="1"/>
  <c r="NM54" i="5"/>
  <c r="NL74" i="5"/>
  <c r="BP12" i="21"/>
  <c r="BK10" i="21"/>
  <c r="BL10" i="21"/>
  <c r="J21" i="16"/>
  <c r="D2" i="17"/>
  <c r="G21" i="16"/>
  <c r="N21" i="16" s="1"/>
  <c r="BE12" i="21"/>
  <c r="BD12" i="21"/>
  <c r="BP10" i="21"/>
  <c r="NA16" i="5"/>
  <c r="K17" i="16"/>
  <c r="P17" i="16"/>
  <c r="BG13" i="21"/>
  <c r="BF13" i="21"/>
  <c r="J8" i="16"/>
  <c r="G4" i="17"/>
  <c r="O218" i="2"/>
  <c r="J7" i="16"/>
  <c r="D4" i="17"/>
  <c r="L25" i="16"/>
  <c r="G25" i="16"/>
  <c r="N25" i="16" s="1"/>
  <c r="BG10" i="21"/>
  <c r="BF10" i="21"/>
  <c r="NN45" i="5"/>
  <c r="Q168" i="2" s="1"/>
  <c r="BB13" i="21"/>
  <c r="BC13" i="21"/>
  <c r="NC80" i="5"/>
  <c r="P367" i="19"/>
  <c r="NB80" i="5"/>
  <c r="NK56" i="5"/>
  <c r="L364" i="19"/>
  <c r="BC7" i="21"/>
  <c r="NA12" i="5"/>
  <c r="C374" i="19"/>
  <c r="NI16" i="5"/>
  <c r="NJ16" i="5"/>
  <c r="T370" i="19"/>
  <c r="NE77" i="5"/>
  <c r="NF48" i="5"/>
  <c r="M371" i="19"/>
  <c r="M376" i="19"/>
  <c r="NK48" i="5"/>
  <c r="M50" i="2"/>
  <c r="L15" i="18"/>
  <c r="H369" i="19"/>
  <c r="ND21" i="5"/>
  <c r="Q378" i="19"/>
  <c r="NM74" i="5"/>
  <c r="P216" i="2" s="1"/>
  <c r="N20" i="18"/>
  <c r="Q20" i="18" s="1"/>
  <c r="D20" i="16"/>
  <c r="O72" i="2"/>
  <c r="O9" i="2" s="1"/>
  <c r="NM83" i="5"/>
  <c r="NF46" i="5"/>
  <c r="K371" i="19"/>
  <c r="K16" i="16"/>
  <c r="P16" i="16"/>
  <c r="BP13" i="21"/>
  <c r="I374" i="19"/>
  <c r="NI51" i="5"/>
  <c r="NM56" i="5"/>
  <c r="B373" i="19"/>
  <c r="M72" i="2"/>
  <c r="O171" i="2"/>
  <c r="NN89" i="5"/>
  <c r="J15" i="16"/>
  <c r="G3" i="17"/>
  <c r="NK57" i="5"/>
  <c r="NN54" i="5"/>
  <c r="NL56" i="5"/>
  <c r="L365" i="19"/>
  <c r="MZ47" i="5"/>
  <c r="U364" i="19"/>
  <c r="NB20" i="5"/>
  <c r="G367" i="19"/>
  <c r="E10" i="16"/>
  <c r="L10" i="16" s="1"/>
  <c r="NM60" i="5"/>
  <c r="I366" i="19"/>
  <c r="NF80" i="5"/>
  <c r="P371" i="19"/>
  <c r="NI12" i="5"/>
  <c r="BK7" i="21"/>
  <c r="BK15" i="21" s="1"/>
  <c r="K370" i="19"/>
  <c r="NE46" i="5"/>
  <c r="NK11" i="5"/>
  <c r="L377" i="19"/>
  <c r="NL47" i="5"/>
  <c r="N49" i="2"/>
  <c r="M14" i="18"/>
  <c r="G378" i="19"/>
  <c r="NM20" i="5"/>
  <c r="D10" i="16"/>
  <c r="N8" i="18"/>
  <c r="Q8" i="18" s="1"/>
  <c r="O26" i="2"/>
  <c r="E13" i="2" s="1"/>
  <c r="NM29" i="5"/>
  <c r="K15" i="2"/>
  <c r="Q76" i="2"/>
  <c r="P13" i="2"/>
  <c r="Q13" i="2" s="1"/>
  <c r="BK12" i="21"/>
  <c r="BL12" i="21"/>
  <c r="NA21" i="5"/>
  <c r="NK83" i="5"/>
  <c r="NL58" i="5"/>
  <c r="N365" i="19"/>
  <c r="MZ49" i="5"/>
  <c r="K10" i="2"/>
  <c r="L10" i="2" s="1"/>
  <c r="Q48" i="2"/>
  <c r="BH12" i="21"/>
  <c r="K364" i="19"/>
  <c r="R364" i="19"/>
  <c r="NL88" i="5"/>
  <c r="MZ79" i="5"/>
  <c r="V365" i="19"/>
  <c r="NA79" i="5"/>
  <c r="I370" i="19"/>
  <c r="NE12" i="5"/>
  <c r="NQ31" i="5" s="1"/>
  <c r="BG7" i="21"/>
  <c r="C371" i="19"/>
  <c r="NF16" i="5"/>
  <c r="P370" i="19"/>
  <c r="NE80" i="5"/>
  <c r="J369" i="19"/>
  <c r="ND45" i="5"/>
  <c r="NK47" i="5"/>
  <c r="L376" i="19"/>
  <c r="M49" i="2"/>
  <c r="L14" i="18"/>
  <c r="E377" i="19"/>
  <c r="J12" i="16"/>
  <c r="B3" i="17"/>
  <c r="NK88" i="5"/>
  <c r="J24" i="16"/>
  <c r="F24" i="16"/>
  <c r="M24" i="16" s="1"/>
  <c r="E2" i="17"/>
  <c r="P169" i="2"/>
  <c r="NE45" i="5"/>
  <c r="K13" i="2"/>
  <c r="L13" i="2" s="1"/>
  <c r="Q51" i="2"/>
  <c r="NL79" i="5"/>
  <c r="NF74" i="5"/>
  <c r="Q371" i="19"/>
  <c r="K11" i="2"/>
  <c r="NN26" i="5"/>
  <c r="BH14" i="21"/>
  <c r="J6" i="16"/>
  <c r="C4" i="17"/>
  <c r="J14" i="16"/>
  <c r="F14" i="16"/>
  <c r="M14" i="16" s="1"/>
  <c r="D3" i="17"/>
  <c r="NL84" i="5"/>
  <c r="NM70" i="5"/>
  <c r="NM9" i="5"/>
  <c r="NK39" i="5"/>
  <c r="NM8" i="5"/>
  <c r="M6" i="18" s="1"/>
  <c r="NK65" i="5"/>
  <c r="I73" i="2" s="1"/>
  <c r="NM69" i="5"/>
  <c r="L25" i="18" s="1"/>
  <c r="NM67" i="5"/>
  <c r="L23" i="18" s="1"/>
  <c r="NM11" i="5"/>
  <c r="NM40" i="5"/>
  <c r="L17" i="18" s="1"/>
  <c r="NM6" i="5"/>
  <c r="NK10" i="5"/>
  <c r="K26" i="2" s="1"/>
  <c r="NK68" i="5"/>
  <c r="NG9" i="5"/>
  <c r="NS28" i="5" s="1"/>
  <c r="NK9" i="5"/>
  <c r="NK8" i="5"/>
  <c r="NK6" i="5"/>
  <c r="NK35" i="5"/>
  <c r="J12" i="18" s="1"/>
  <c r="NK36" i="5"/>
  <c r="NK7" i="5"/>
  <c r="NG39" i="5"/>
  <c r="E17" i="16" s="1"/>
  <c r="L17" i="16" s="1"/>
  <c r="NG38" i="5"/>
  <c r="NG10" i="5"/>
  <c r="NG68" i="5"/>
  <c r="MZ38" i="5"/>
  <c r="NG64" i="5"/>
  <c r="NG66" i="5"/>
  <c r="NS85" i="5" s="1"/>
  <c r="MZ35" i="5"/>
  <c r="NG6" i="5"/>
  <c r="NG35" i="5"/>
  <c r="D47" i="2" s="1"/>
  <c r="I9" i="2" s="1"/>
  <c r="NG11" i="5"/>
  <c r="NS30" i="5" s="1"/>
  <c r="NG40" i="5"/>
  <c r="NS59" i="5" s="1"/>
  <c r="NG37" i="5"/>
  <c r="C14" i="18" s="1"/>
  <c r="R14" i="18" s="1"/>
  <c r="NG8" i="5"/>
  <c r="NS27" i="5" s="1"/>
  <c r="NG36" i="5"/>
  <c r="NG7" i="5"/>
  <c r="NF8" i="5"/>
  <c r="NF66" i="5"/>
  <c r="NF40" i="5"/>
  <c r="NF11" i="5"/>
  <c r="E11" i="16" s="1"/>
  <c r="NF67" i="5"/>
  <c r="D75" i="2" s="1"/>
  <c r="N12" i="2" s="1"/>
  <c r="R12" i="2" s="1"/>
  <c r="NF9" i="5"/>
  <c r="D25" i="2" s="1"/>
  <c r="D12" i="2" s="1"/>
  <c r="H12" i="2" s="1"/>
  <c r="MZ7" i="5"/>
  <c r="MZ36" i="5"/>
  <c r="MY10" i="5"/>
  <c r="ND41" i="5"/>
  <c r="MY41" i="5"/>
  <c r="NB41" i="5"/>
  <c r="MY70" i="5"/>
  <c r="NC41" i="5"/>
  <c r="NO60" i="5" s="1"/>
  <c r="MY7" i="5"/>
  <c r="MZ9" i="5"/>
  <c r="MZ67" i="5"/>
  <c r="BB6" i="21"/>
  <c r="MZ8" i="5"/>
  <c r="MZ66" i="5"/>
  <c r="BB2" i="21"/>
  <c r="MZ68" i="5"/>
  <c r="MZ10" i="5"/>
  <c r="AV4" i="21"/>
  <c r="MT6" i="5"/>
  <c r="AV3" i="21"/>
  <c r="AO6" i="21"/>
  <c r="MM35" i="5"/>
  <c r="MY54" i="5" s="1"/>
  <c r="AO5" i="21"/>
  <c r="MT38" i="5"/>
  <c r="MT8" i="5"/>
  <c r="AO2" i="21"/>
  <c r="MU67" i="5"/>
  <c r="AV5" i="21"/>
  <c r="MM36" i="5"/>
  <c r="MM8" i="5"/>
  <c r="AV2" i="21"/>
  <c r="MT66" i="5"/>
  <c r="MT10" i="5"/>
  <c r="MT65" i="5"/>
  <c r="MT68" i="5"/>
  <c r="MT7" i="5"/>
  <c r="MT36" i="5"/>
  <c r="MT40" i="5"/>
  <c r="MT67" i="5"/>
  <c r="MT64" i="5"/>
  <c r="AV6" i="21"/>
  <c r="AO3" i="21"/>
  <c r="MM67" i="5"/>
  <c r="MM66" i="5"/>
  <c r="MM38" i="5"/>
  <c r="MM39" i="5"/>
  <c r="MM40" i="5"/>
  <c r="MY59" i="5" s="1"/>
  <c r="MM65" i="5"/>
  <c r="MY84" i="5" s="1"/>
  <c r="MM68" i="5"/>
  <c r="AO4" i="21"/>
  <c r="MM69" i="5"/>
  <c r="MM64" i="5"/>
  <c r="I77" i="2" l="1"/>
  <c r="E217" i="2"/>
  <c r="I75" i="2"/>
  <c r="H25" i="18"/>
  <c r="F21" i="18"/>
  <c r="G73" i="2"/>
  <c r="H23" i="2"/>
  <c r="NS26" i="5"/>
  <c r="H48" i="2"/>
  <c r="NS55" i="5"/>
  <c r="E72" i="2"/>
  <c r="NS83" i="5"/>
  <c r="Q239" i="2" s="1"/>
  <c r="E20" i="16"/>
  <c r="C20" i="18"/>
  <c r="R20" i="18" s="1"/>
  <c r="G8" i="18"/>
  <c r="NS29" i="5"/>
  <c r="J77" i="2"/>
  <c r="D23" i="2"/>
  <c r="D10" i="2" s="1"/>
  <c r="G14" i="18"/>
  <c r="NS56" i="5"/>
  <c r="C17" i="18"/>
  <c r="R17" i="18" s="1"/>
  <c r="E12" i="18"/>
  <c r="NS54" i="5"/>
  <c r="H50" i="2"/>
  <c r="NS57" i="5"/>
  <c r="P194" i="2" s="1"/>
  <c r="D26" i="2"/>
  <c r="D13" i="2" s="1"/>
  <c r="C5" i="18"/>
  <c r="R5" i="18" s="1"/>
  <c r="H9" i="2"/>
  <c r="C12" i="18"/>
  <c r="R12" i="18" s="1"/>
  <c r="E15" i="16"/>
  <c r="L15" i="16" s="1"/>
  <c r="I17" i="18"/>
  <c r="E16" i="16"/>
  <c r="L16" i="16" s="1"/>
  <c r="Q144" i="2"/>
  <c r="NS87" i="5"/>
  <c r="Q243" i="2" s="1"/>
  <c r="D76" i="2"/>
  <c r="N13" i="2" s="1"/>
  <c r="R13" i="2" s="1"/>
  <c r="E24" i="16"/>
  <c r="D49" i="2"/>
  <c r="I11" i="2" s="1"/>
  <c r="M11" i="2" s="1"/>
  <c r="E14" i="16"/>
  <c r="L14" i="16" s="1"/>
  <c r="C6" i="18"/>
  <c r="R6" i="18" s="1"/>
  <c r="H22" i="2"/>
  <c r="NS25" i="5"/>
  <c r="F16" i="18"/>
  <c r="NS58" i="5"/>
  <c r="Q195" i="2" s="1"/>
  <c r="C8" i="18"/>
  <c r="R8" i="18" s="1"/>
  <c r="Q191" i="2"/>
  <c r="E7" i="16"/>
  <c r="L7" i="16" s="1"/>
  <c r="G21" i="18"/>
  <c r="J52" i="2"/>
  <c r="I25" i="18"/>
  <c r="I23" i="18"/>
  <c r="C16" i="18"/>
  <c r="R16" i="18" s="1"/>
  <c r="G17" i="16"/>
  <c r="N17" i="16" s="1"/>
  <c r="C9" i="18"/>
  <c r="R9" i="18" s="1"/>
  <c r="E23" i="2"/>
  <c r="K52" i="2"/>
  <c r="J4" i="18"/>
  <c r="E76" i="2"/>
  <c r="D24" i="18"/>
  <c r="D27" i="2"/>
  <c r="D14" i="2" s="1"/>
  <c r="H14" i="2" s="1"/>
  <c r="E8" i="16"/>
  <c r="L8" i="16" s="1"/>
  <c r="J17" i="18"/>
  <c r="C23" i="18"/>
  <c r="R23" i="18" s="1"/>
  <c r="D20" i="18"/>
  <c r="K75" i="2"/>
  <c r="Q145" i="2"/>
  <c r="E26" i="2"/>
  <c r="E18" i="16"/>
  <c r="E9" i="16"/>
  <c r="L9" i="16" s="1"/>
  <c r="D24" i="2"/>
  <c r="D11" i="2" s="1"/>
  <c r="H11" i="2" s="1"/>
  <c r="E51" i="2"/>
  <c r="E23" i="16"/>
  <c r="L23" i="16" s="1"/>
  <c r="Q148" i="2"/>
  <c r="C7" i="18"/>
  <c r="R7" i="18" s="1"/>
  <c r="K77" i="2"/>
  <c r="J9" i="18"/>
  <c r="D8" i="18"/>
  <c r="D14" i="18"/>
  <c r="D52" i="2"/>
  <c r="I14" i="2" s="1"/>
  <c r="M14" i="2" s="1"/>
  <c r="E48" i="2"/>
  <c r="E49" i="2"/>
  <c r="J25" i="18"/>
  <c r="NR85" i="5"/>
  <c r="Q241" i="2" s="1"/>
  <c r="E22" i="16"/>
  <c r="C22" i="18"/>
  <c r="R22" i="18" s="1"/>
  <c r="D74" i="2"/>
  <c r="N11" i="2" s="1"/>
  <c r="R11" i="2" s="1"/>
  <c r="E47" i="2"/>
  <c r="D5" i="18"/>
  <c r="D15" i="18"/>
  <c r="J23" i="18"/>
  <c r="D13" i="18"/>
  <c r="F47" i="2"/>
  <c r="D7" i="18"/>
  <c r="NR28" i="5"/>
  <c r="E52" i="2"/>
  <c r="NR59" i="5"/>
  <c r="E6" i="18"/>
  <c r="NR27" i="5"/>
  <c r="NG77" i="5"/>
  <c r="NR86" i="5"/>
  <c r="D9" i="18"/>
  <c r="NR30" i="5"/>
  <c r="L75" i="2"/>
  <c r="D6" i="18"/>
  <c r="E13" i="18"/>
  <c r="I12" i="18"/>
  <c r="K25" i="18"/>
  <c r="F48" i="2"/>
  <c r="E8" i="18"/>
  <c r="J47" i="2"/>
  <c r="G217" i="2"/>
  <c r="L52" i="2"/>
  <c r="F23" i="2"/>
  <c r="J26" i="2"/>
  <c r="F22" i="2"/>
  <c r="E5" i="18"/>
  <c r="I8" i="18"/>
  <c r="E25" i="2"/>
  <c r="E16" i="18"/>
  <c r="D22" i="18"/>
  <c r="E74" i="2"/>
  <c r="E4" i="18"/>
  <c r="F49" i="2"/>
  <c r="J23" i="2"/>
  <c r="I5" i="18"/>
  <c r="I9" i="18"/>
  <c r="E27" i="2"/>
  <c r="E14" i="18"/>
  <c r="I7" i="18"/>
  <c r="J25" i="2"/>
  <c r="J22" i="2"/>
  <c r="I21" i="18"/>
  <c r="J73" i="2"/>
  <c r="E75" i="2"/>
  <c r="I16" i="18"/>
  <c r="J51" i="2"/>
  <c r="G6" i="16"/>
  <c r="N6" i="16" s="1"/>
  <c r="I13" i="18"/>
  <c r="J48" i="2"/>
  <c r="I4" i="18"/>
  <c r="E24" i="2"/>
  <c r="F51" i="2"/>
  <c r="E24" i="18"/>
  <c r="F76" i="2"/>
  <c r="I6" i="18"/>
  <c r="J24" i="2"/>
  <c r="E17" i="18"/>
  <c r="L77" i="2"/>
  <c r="J76" i="2"/>
  <c r="I24" i="18"/>
  <c r="D17" i="18"/>
  <c r="E7" i="18"/>
  <c r="G20" i="18"/>
  <c r="E20" i="18"/>
  <c r="F72" i="2"/>
  <c r="F26" i="2"/>
  <c r="K23" i="18"/>
  <c r="E15" i="18"/>
  <c r="K17" i="18"/>
  <c r="F50" i="2"/>
  <c r="J27" i="2"/>
  <c r="D23" i="18"/>
  <c r="F25" i="2"/>
  <c r="G27" i="2"/>
  <c r="F27" i="2"/>
  <c r="J8" i="18"/>
  <c r="G72" i="2"/>
  <c r="E23" i="18"/>
  <c r="K47" i="2"/>
  <c r="F24" i="2"/>
  <c r="M77" i="2"/>
  <c r="G52" i="2"/>
  <c r="K23" i="2"/>
  <c r="J5" i="18"/>
  <c r="K51" i="2"/>
  <c r="J16" i="18"/>
  <c r="E9" i="18"/>
  <c r="G22" i="2"/>
  <c r="G51" i="2"/>
  <c r="M75" i="2"/>
  <c r="F52" i="2"/>
  <c r="F74" i="2"/>
  <c r="E22" i="18"/>
  <c r="K48" i="2"/>
  <c r="J13" i="18"/>
  <c r="F4" i="18"/>
  <c r="G49" i="2"/>
  <c r="J24" i="18"/>
  <c r="K76" i="2"/>
  <c r="F7" i="18"/>
  <c r="G48" i="2"/>
  <c r="M216" i="2"/>
  <c r="F13" i="18"/>
  <c r="M52" i="2"/>
  <c r="F24" i="18"/>
  <c r="G76" i="2"/>
  <c r="K24" i="2"/>
  <c r="J6" i="18"/>
  <c r="K22" i="2"/>
  <c r="F15" i="18"/>
  <c r="F5" i="18"/>
  <c r="K27" i="2"/>
  <c r="F8" i="18"/>
  <c r="F75" i="2"/>
  <c r="NE51" i="5"/>
  <c r="NP60" i="5"/>
  <c r="F12" i="18"/>
  <c r="G47" i="2"/>
  <c r="J21" i="18"/>
  <c r="K73" i="2"/>
  <c r="J7" i="18"/>
  <c r="K25" i="2"/>
  <c r="G50" i="2"/>
  <c r="G23" i="2"/>
  <c r="G26" i="2"/>
  <c r="F20" i="18"/>
  <c r="F14" i="18"/>
  <c r="F17" i="18"/>
  <c r="F23" i="18"/>
  <c r="N170" i="2"/>
  <c r="G7" i="16"/>
  <c r="N7" i="16" s="1"/>
  <c r="O216" i="2"/>
  <c r="N24" i="2"/>
  <c r="G5" i="18"/>
  <c r="M9" i="2"/>
  <c r="Q53" i="2"/>
  <c r="N239" i="2"/>
  <c r="H49" i="2"/>
  <c r="L15" i="2"/>
  <c r="G4" i="18"/>
  <c r="K13" i="18"/>
  <c r="L48" i="2"/>
  <c r="N22" i="2"/>
  <c r="M4" i="18"/>
  <c r="M7" i="18"/>
  <c r="N25" i="2"/>
  <c r="F9" i="18"/>
  <c r="G25" i="2"/>
  <c r="M5" i="18"/>
  <c r="N23" i="2"/>
  <c r="L47" i="2"/>
  <c r="K12" i="18"/>
  <c r="N78" i="2"/>
  <c r="M19" i="18"/>
  <c r="L22" i="2"/>
  <c r="K4" i="18"/>
  <c r="G24" i="18"/>
  <c r="H76" i="2"/>
  <c r="NL18" i="5"/>
  <c r="L24" i="2"/>
  <c r="K6" i="18"/>
  <c r="N75" i="2"/>
  <c r="M23" i="18"/>
  <c r="G13" i="18"/>
  <c r="NK28" i="5"/>
  <c r="L25" i="2"/>
  <c r="K7" i="18"/>
  <c r="N77" i="2"/>
  <c r="M25" i="18"/>
  <c r="H13" i="2"/>
  <c r="M17" i="18"/>
  <c r="N52" i="2"/>
  <c r="M21" i="18"/>
  <c r="N73" i="2"/>
  <c r="G75" i="2"/>
  <c r="L73" i="2"/>
  <c r="K21" i="18"/>
  <c r="G15" i="18"/>
  <c r="N193" i="2"/>
  <c r="O239" i="2"/>
  <c r="H26" i="2"/>
  <c r="N27" i="2"/>
  <c r="M9" i="18"/>
  <c r="F22" i="18"/>
  <c r="G74" i="2"/>
  <c r="G12" i="18"/>
  <c r="H47" i="2"/>
  <c r="F6" i="18"/>
  <c r="G24" i="2"/>
  <c r="G16" i="18"/>
  <c r="H51" i="2"/>
  <c r="NK87" i="5"/>
  <c r="K24" i="18"/>
  <c r="L76" i="2"/>
  <c r="H72" i="2"/>
  <c r="N216" i="2"/>
  <c r="K5" i="18"/>
  <c r="L23" i="2"/>
  <c r="K8" i="18"/>
  <c r="L26" i="2"/>
  <c r="L51" i="2"/>
  <c r="K16" i="18"/>
  <c r="K9" i="18"/>
  <c r="L27" i="2"/>
  <c r="L11" i="2"/>
  <c r="Q49" i="2"/>
  <c r="BN10" i="21"/>
  <c r="D378" i="19"/>
  <c r="NM17" i="5"/>
  <c r="P121" i="2" s="1"/>
  <c r="N5" i="18"/>
  <c r="Q5" i="18" s="1"/>
  <c r="O23" i="2"/>
  <c r="NM26" i="5"/>
  <c r="D7" i="16"/>
  <c r="NN17" i="5"/>
  <c r="Q121" i="2" s="1"/>
  <c r="R378" i="19"/>
  <c r="N21" i="18"/>
  <c r="Q21" i="18" s="1"/>
  <c r="D21" i="16"/>
  <c r="O73" i="2"/>
  <c r="NM84" i="5"/>
  <c r="NN75" i="5"/>
  <c r="Q217" i="2" s="1"/>
  <c r="NM75" i="5"/>
  <c r="K352" i="19"/>
  <c r="NL29" i="5"/>
  <c r="O147" i="2" s="1"/>
  <c r="MZ20" i="5"/>
  <c r="G365" i="19"/>
  <c r="NA20" i="5"/>
  <c r="P364" i="19"/>
  <c r="I364" i="19"/>
  <c r="NL26" i="5"/>
  <c r="D365" i="19"/>
  <c r="MZ17" i="5"/>
  <c r="NA17" i="5"/>
  <c r="E371" i="19"/>
  <c r="NF18" i="5"/>
  <c r="G6" i="18"/>
  <c r="H24" i="2"/>
  <c r="H372" i="19"/>
  <c r="NG21" i="5"/>
  <c r="H9" i="18"/>
  <c r="I27" i="2"/>
  <c r="NH21" i="5"/>
  <c r="NG74" i="5"/>
  <c r="Q372" i="19"/>
  <c r="H20" i="18"/>
  <c r="I72" i="2"/>
  <c r="NH74" i="5"/>
  <c r="K216" i="2" s="1"/>
  <c r="NG48" i="5"/>
  <c r="G171" i="2" s="1"/>
  <c r="M372" i="19"/>
  <c r="H15" i="18"/>
  <c r="I50" i="2"/>
  <c r="NH48" i="5"/>
  <c r="K171" i="2" s="1"/>
  <c r="BM6" i="21"/>
  <c r="V378" i="19"/>
  <c r="NM79" i="5"/>
  <c r="D25" i="16"/>
  <c r="N25" i="18"/>
  <c r="Q25" i="18" s="1"/>
  <c r="O77" i="2"/>
  <c r="NN79" i="5"/>
  <c r="Q221" i="2" s="1"/>
  <c r="NM88" i="5"/>
  <c r="N244" i="2" s="1"/>
  <c r="G13" i="2"/>
  <c r="NK41" i="5"/>
  <c r="BM3" i="21"/>
  <c r="L11" i="16"/>
  <c r="G11" i="16"/>
  <c r="N11" i="16" s="1"/>
  <c r="BG15" i="21"/>
  <c r="F15" i="2"/>
  <c r="P170" i="2"/>
  <c r="T352" i="19"/>
  <c r="NF83" i="5"/>
  <c r="Q359" i="19"/>
  <c r="NF55" i="5"/>
  <c r="K359" i="19"/>
  <c r="NG86" i="5"/>
  <c r="MU77" i="5"/>
  <c r="T360" i="19"/>
  <c r="J352" i="19"/>
  <c r="NL87" i="5"/>
  <c r="U365" i="19"/>
  <c r="MZ78" i="5"/>
  <c r="NA78" i="5"/>
  <c r="NB12" i="5"/>
  <c r="BD7" i="21"/>
  <c r="BD15" i="21" s="1"/>
  <c r="NH45" i="5"/>
  <c r="NG45" i="5"/>
  <c r="G168" i="2" s="1"/>
  <c r="J372" i="19"/>
  <c r="H12" i="18"/>
  <c r="I47" i="2"/>
  <c r="BI4" i="21"/>
  <c r="BM4" i="21"/>
  <c r="G376" i="19"/>
  <c r="NK20" i="5"/>
  <c r="M26" i="2"/>
  <c r="NL20" i="5"/>
  <c r="O124" i="2" s="1"/>
  <c r="R376" i="19"/>
  <c r="NK75" i="5"/>
  <c r="L21" i="18"/>
  <c r="M73" i="2"/>
  <c r="NL75" i="5"/>
  <c r="O217" i="2" s="1"/>
  <c r="BO7" i="21"/>
  <c r="BO15" i="21" s="1"/>
  <c r="NM12" i="5"/>
  <c r="N28" i="2" s="1"/>
  <c r="B375" i="19"/>
  <c r="NJ22" i="5"/>
  <c r="Q26" i="2"/>
  <c r="Q352" i="19"/>
  <c r="MY83" i="5"/>
  <c r="N352" i="19"/>
  <c r="NF26" i="5"/>
  <c r="D359" i="19"/>
  <c r="NF25" i="5"/>
  <c r="C359" i="19"/>
  <c r="F371" i="19"/>
  <c r="NF19" i="5"/>
  <c r="H25" i="2"/>
  <c r="G7" i="18"/>
  <c r="NH16" i="5"/>
  <c r="C372" i="19"/>
  <c r="NG16" i="5"/>
  <c r="H4" i="18"/>
  <c r="I22" i="2"/>
  <c r="NL57" i="5"/>
  <c r="N194" i="2" s="1"/>
  <c r="M365" i="19"/>
  <c r="MZ48" i="5"/>
  <c r="M171" i="2" s="1"/>
  <c r="NA48" i="5"/>
  <c r="N171" i="2" s="1"/>
  <c r="NG49" i="5"/>
  <c r="N372" i="19"/>
  <c r="I51" i="2"/>
  <c r="H16" i="18"/>
  <c r="NH49" i="5"/>
  <c r="J376" i="19"/>
  <c r="NK45" i="5"/>
  <c r="L12" i="18"/>
  <c r="NL45" i="5"/>
  <c r="NM18" i="5"/>
  <c r="E378" i="19"/>
  <c r="N6" i="18"/>
  <c r="Q6" i="18" s="1"/>
  <c r="D8" i="16"/>
  <c r="O24" i="2"/>
  <c r="NM27" i="5"/>
  <c r="NN18" i="5"/>
  <c r="Q122" i="2" s="1"/>
  <c r="BL15" i="21"/>
  <c r="H10" i="2"/>
  <c r="L8" i="18"/>
  <c r="NK54" i="5"/>
  <c r="MY86" i="5"/>
  <c r="J5" i="16"/>
  <c r="B4" i="17"/>
  <c r="U352" i="19"/>
  <c r="R352" i="19"/>
  <c r="S352" i="19"/>
  <c r="MY85" i="5"/>
  <c r="NF87" i="5"/>
  <c r="U359" i="19"/>
  <c r="NL28" i="5"/>
  <c r="MZ19" i="5"/>
  <c r="F365" i="19"/>
  <c r="NA19" i="5"/>
  <c r="NF77" i="5"/>
  <c r="G219" i="2" s="1"/>
  <c r="T371" i="19"/>
  <c r="H75" i="2"/>
  <c r="G23" i="18"/>
  <c r="D372" i="19"/>
  <c r="NG17" i="5"/>
  <c r="I23" i="2"/>
  <c r="H5" i="18"/>
  <c r="NH17" i="5"/>
  <c r="BI5" i="21"/>
  <c r="C376" i="19"/>
  <c r="NK16" i="5"/>
  <c r="L4" i="18"/>
  <c r="M22" i="2"/>
  <c r="NK25" i="5"/>
  <c r="NL16" i="5"/>
  <c r="C378" i="19"/>
  <c r="NM16" i="5"/>
  <c r="P120" i="2" s="1"/>
  <c r="O22" i="2"/>
  <c r="D6" i="16"/>
  <c r="N4" i="18"/>
  <c r="Q4" i="18" s="1"/>
  <c r="NM25" i="5"/>
  <c r="O143" i="2" s="1"/>
  <c r="NN16" i="5"/>
  <c r="Q120" i="2" s="1"/>
  <c r="N376" i="19"/>
  <c r="NK49" i="5"/>
  <c r="L16" i="18"/>
  <c r="M51" i="2"/>
  <c r="NK58" i="5"/>
  <c r="NL49" i="5"/>
  <c r="O172" i="2" s="1"/>
  <c r="NK84" i="5"/>
  <c r="N240" i="2" s="1"/>
  <c r="B374" i="19"/>
  <c r="NI22" i="5"/>
  <c r="MY87" i="5"/>
  <c r="K13" i="16"/>
  <c r="P13" i="16"/>
  <c r="B377" i="19"/>
  <c r="M3" i="18"/>
  <c r="F13" i="16"/>
  <c r="M13" i="16" s="1"/>
  <c r="BH15" i="21"/>
  <c r="BI11" i="21"/>
  <c r="Q9" i="2"/>
  <c r="NF86" i="5"/>
  <c r="T359" i="19"/>
  <c r="NF84" i="5"/>
  <c r="R359" i="19"/>
  <c r="BB10" i="21"/>
  <c r="BC10" i="21"/>
  <c r="NK26" i="5"/>
  <c r="N144" i="2" s="1"/>
  <c r="D364" i="19"/>
  <c r="I369" i="19"/>
  <c r="H371" i="19"/>
  <c r="NF21" i="5"/>
  <c r="H27" i="2"/>
  <c r="G9" i="18"/>
  <c r="NG46" i="5"/>
  <c r="G169" i="2" s="1"/>
  <c r="K372" i="19"/>
  <c r="I48" i="2"/>
  <c r="H13" i="18"/>
  <c r="NH46" i="5"/>
  <c r="E169" i="2" s="1"/>
  <c r="NL54" i="5"/>
  <c r="O191" i="2" s="1"/>
  <c r="J365" i="19"/>
  <c r="MZ45" i="5"/>
  <c r="NA45" i="5"/>
  <c r="BI6" i="21"/>
  <c r="E376" i="19"/>
  <c r="NK18" i="5"/>
  <c r="M24" i="2"/>
  <c r="L6" i="18"/>
  <c r="NK27" i="5"/>
  <c r="O378" i="19"/>
  <c r="NM50" i="5"/>
  <c r="M173" i="2" s="1"/>
  <c r="O52" i="2"/>
  <c r="N17" i="18"/>
  <c r="Q17" i="18" s="1"/>
  <c r="D18" i="16"/>
  <c r="NN50" i="5"/>
  <c r="Q173" i="2" s="1"/>
  <c r="NM59" i="5"/>
  <c r="N196" i="2" s="1"/>
  <c r="NM19" i="5"/>
  <c r="F378" i="19"/>
  <c r="N7" i="18"/>
  <c r="Q7" i="18" s="1"/>
  <c r="O25" i="2"/>
  <c r="D9" i="16"/>
  <c r="NN19" i="5"/>
  <c r="Q123" i="2" s="1"/>
  <c r="NM28" i="5"/>
  <c r="M47" i="2"/>
  <c r="K20" i="16"/>
  <c r="P20" i="16"/>
  <c r="M13" i="2"/>
  <c r="NF22" i="5"/>
  <c r="B371" i="19"/>
  <c r="Q72" i="2"/>
  <c r="NF27" i="5"/>
  <c r="E359" i="19"/>
  <c r="NL85" i="5"/>
  <c r="O241" i="2" s="1"/>
  <c r="S365" i="19"/>
  <c r="MZ76" i="5"/>
  <c r="NA76" i="5"/>
  <c r="NL86" i="5"/>
  <c r="T365" i="19"/>
  <c r="MZ77" i="5"/>
  <c r="NA77" i="5"/>
  <c r="NF50" i="5"/>
  <c r="O371" i="19"/>
  <c r="G17" i="18"/>
  <c r="H52" i="2"/>
  <c r="E372" i="19"/>
  <c r="NG18" i="5"/>
  <c r="I24" i="2"/>
  <c r="H6" i="18"/>
  <c r="NH18" i="5"/>
  <c r="NH20" i="5"/>
  <c r="G372" i="19"/>
  <c r="NG20" i="5"/>
  <c r="I26" i="2"/>
  <c r="H8" i="18"/>
  <c r="D376" i="19"/>
  <c r="NK17" i="5"/>
  <c r="M23" i="2"/>
  <c r="NL17" i="5"/>
  <c r="F376" i="19"/>
  <c r="NK19" i="5"/>
  <c r="M25" i="2"/>
  <c r="L7" i="18"/>
  <c r="NL19" i="5"/>
  <c r="H378" i="19"/>
  <c r="NM21" i="5"/>
  <c r="D11" i="16"/>
  <c r="N9" i="18"/>
  <c r="Q9" i="18" s="1"/>
  <c r="O27" i="2"/>
  <c r="NN21" i="5"/>
  <c r="Q125" i="2" s="1"/>
  <c r="NM30" i="5"/>
  <c r="P378" i="19"/>
  <c r="NM80" i="5"/>
  <c r="D19" i="16"/>
  <c r="O78" i="2"/>
  <c r="N19" i="18"/>
  <c r="Q19" i="18" s="1"/>
  <c r="NN80" i="5"/>
  <c r="Q222" i="2" s="1"/>
  <c r="MY55" i="5"/>
  <c r="H376" i="19"/>
  <c r="NK21" i="5"/>
  <c r="M27" i="2"/>
  <c r="NK30" i="5"/>
  <c r="L9" i="18"/>
  <c r="NL21" i="5"/>
  <c r="O168" i="2"/>
  <c r="MY58" i="5"/>
  <c r="P124" i="2"/>
  <c r="O170" i="2"/>
  <c r="NF85" i="5"/>
  <c r="S359" i="19"/>
  <c r="M352" i="19"/>
  <c r="MY57" i="5"/>
  <c r="NF59" i="5"/>
  <c r="O359" i="19"/>
  <c r="NF57" i="5"/>
  <c r="M359" i="19"/>
  <c r="NL27" i="5"/>
  <c r="O145" i="2" s="1"/>
  <c r="E365" i="19"/>
  <c r="MZ18" i="5"/>
  <c r="NA18" i="5"/>
  <c r="ND51" i="5"/>
  <c r="NC51" i="5"/>
  <c r="I368" i="19"/>
  <c r="I367" i="19"/>
  <c r="NB51" i="5"/>
  <c r="C11" i="18"/>
  <c r="R11" i="18" s="1"/>
  <c r="D53" i="2"/>
  <c r="I15" i="2" s="1"/>
  <c r="M15" i="2" s="1"/>
  <c r="NN60" i="5"/>
  <c r="NK29" i="5"/>
  <c r="N147" i="2" s="1"/>
  <c r="G364" i="19"/>
  <c r="NG47" i="5"/>
  <c r="E170" i="2" s="1"/>
  <c r="L372" i="19"/>
  <c r="I49" i="2"/>
  <c r="H14" i="18"/>
  <c r="NH47" i="5"/>
  <c r="NH76" i="5"/>
  <c r="NG76" i="5"/>
  <c r="J218" i="2" s="1"/>
  <c r="S372" i="19"/>
  <c r="I74" i="2"/>
  <c r="H22" i="18"/>
  <c r="NG78" i="5"/>
  <c r="U372" i="19"/>
  <c r="H24" i="18"/>
  <c r="I76" i="2"/>
  <c r="NH78" i="5"/>
  <c r="K376" i="19"/>
  <c r="NK46" i="5"/>
  <c r="N169" i="2" s="1"/>
  <c r="L13" i="18"/>
  <c r="M48" i="2"/>
  <c r="NK55" i="5"/>
  <c r="NL46" i="5"/>
  <c r="F372" i="19"/>
  <c r="NG19" i="5"/>
  <c r="H7" i="18"/>
  <c r="I25" i="2"/>
  <c r="NH19" i="5"/>
  <c r="T378" i="19"/>
  <c r="NM77" i="5"/>
  <c r="K219" i="2" s="1"/>
  <c r="D23" i="16"/>
  <c r="O75" i="2"/>
  <c r="N23" i="18"/>
  <c r="Q23" i="18" s="1"/>
  <c r="NN77" i="5"/>
  <c r="Q219" i="2" s="1"/>
  <c r="NM86" i="5"/>
  <c r="B370" i="19"/>
  <c r="NE22" i="5"/>
  <c r="K10" i="16"/>
  <c r="P10" i="16"/>
  <c r="M10" i="2"/>
  <c r="NM89" i="5"/>
  <c r="K12" i="16"/>
  <c r="P12" i="16"/>
  <c r="Q47" i="2"/>
  <c r="G10" i="16"/>
  <c r="N10" i="16" s="1"/>
  <c r="NF29" i="5"/>
  <c r="G359" i="19"/>
  <c r="V352" i="19"/>
  <c r="MY88" i="5"/>
  <c r="O352" i="19"/>
  <c r="E352" i="19"/>
  <c r="MY27" i="5"/>
  <c r="BB14" i="21"/>
  <c r="BC14" i="21"/>
  <c r="NC12" i="5"/>
  <c r="NO31" i="5" s="1"/>
  <c r="BE7" i="21"/>
  <c r="K365" i="19"/>
  <c r="MZ46" i="5"/>
  <c r="NA46" i="5"/>
  <c r="NL55" i="5"/>
  <c r="NF76" i="5"/>
  <c r="S371" i="19"/>
  <c r="H74" i="2"/>
  <c r="G22" i="18"/>
  <c r="NG50" i="5"/>
  <c r="O372" i="19"/>
  <c r="I52" i="2"/>
  <c r="H17" i="18"/>
  <c r="NH50" i="5"/>
  <c r="NK70" i="5"/>
  <c r="BM5" i="21"/>
  <c r="U376" i="19"/>
  <c r="NK78" i="5"/>
  <c r="M76" i="2"/>
  <c r="L24" i="18"/>
  <c r="NL78" i="5"/>
  <c r="O220" i="2" s="1"/>
  <c r="NG41" i="5"/>
  <c r="BI2" i="21"/>
  <c r="B366" i="19"/>
  <c r="BP14" i="21"/>
  <c r="K15" i="16"/>
  <c r="P15" i="16"/>
  <c r="F20" i="16"/>
  <c r="M20" i="16" s="1"/>
  <c r="R10" i="2"/>
  <c r="P168" i="2"/>
  <c r="B369" i="19"/>
  <c r="L9" i="2"/>
  <c r="F10" i="16"/>
  <c r="M10" i="16" s="1"/>
  <c r="L5" i="18"/>
  <c r="MM6" i="5"/>
  <c r="NG70" i="5"/>
  <c r="MM37" i="5"/>
  <c r="AZ2" i="21"/>
  <c r="MZ70" i="5"/>
  <c r="AX3" i="21"/>
  <c r="MZ41" i="5"/>
  <c r="AZ6" i="21"/>
  <c r="MT35" i="5"/>
  <c r="MT9" i="5"/>
  <c r="AZ5" i="21"/>
  <c r="AT3" i="21"/>
  <c r="AZ3" i="21"/>
  <c r="AZ4" i="21"/>
  <c r="AX5" i="21"/>
  <c r="AX6" i="21"/>
  <c r="MT37" i="5"/>
  <c r="MM7" i="5"/>
  <c r="AS3" i="21"/>
  <c r="AY6" i="21"/>
  <c r="AW3" i="21"/>
  <c r="AW11" i="21" s="1"/>
  <c r="AX2" i="21"/>
  <c r="MU11" i="5"/>
  <c r="MU36" i="5"/>
  <c r="MS39" i="5"/>
  <c r="AU4" i="21"/>
  <c r="AV12" i="21" s="1"/>
  <c r="AP5" i="21"/>
  <c r="AP13" i="21" s="1"/>
  <c r="MU6" i="5"/>
  <c r="MU37" i="5"/>
  <c r="MU66" i="5"/>
  <c r="MS37" i="5"/>
  <c r="AW2" i="21"/>
  <c r="AW10" i="21" s="1"/>
  <c r="MT39" i="5"/>
  <c r="MU10" i="5"/>
  <c r="AW5" i="21"/>
  <c r="AW13" i="21" s="1"/>
  <c r="AS5" i="21"/>
  <c r="MU69" i="5"/>
  <c r="MU68" i="5"/>
  <c r="AU5" i="21"/>
  <c r="MU64" i="5"/>
  <c r="MN40" i="5"/>
  <c r="AP4" i="21"/>
  <c r="AP12" i="21" s="1"/>
  <c r="MT11" i="5"/>
  <c r="AW4" i="21"/>
  <c r="AW12" i="21" s="1"/>
  <c r="MU65" i="5"/>
  <c r="AW6" i="21"/>
  <c r="AW14" i="21" s="1"/>
  <c r="MU9" i="5"/>
  <c r="MU38" i="5"/>
  <c r="MT69" i="5"/>
  <c r="MN36" i="5"/>
  <c r="MZ55" i="5" s="1"/>
  <c r="MS6" i="5"/>
  <c r="AN6" i="21"/>
  <c r="AS4" i="21"/>
  <c r="AU2" i="21"/>
  <c r="MS68" i="5"/>
  <c r="MS67" i="5"/>
  <c r="MT77" i="5" s="1"/>
  <c r="AU3" i="21"/>
  <c r="MS64" i="5"/>
  <c r="AP3" i="21"/>
  <c r="AP11" i="21" s="1"/>
  <c r="MN39" i="5"/>
  <c r="AP6" i="21"/>
  <c r="AP14" i="21" s="1"/>
  <c r="MS9" i="5"/>
  <c r="MS66" i="5"/>
  <c r="MS69" i="5"/>
  <c r="AU6" i="21"/>
  <c r="MS65" i="5"/>
  <c r="MT75" i="5" s="1"/>
  <c r="ML11" i="5"/>
  <c r="MM9" i="5"/>
  <c r="AS6" i="21"/>
  <c r="MN35" i="5"/>
  <c r="MZ54" i="5" s="1"/>
  <c r="MN66" i="5"/>
  <c r="MM11" i="5"/>
  <c r="MM10" i="5"/>
  <c r="ML39" i="5"/>
  <c r="MN9" i="5"/>
  <c r="MZ28" i="5" s="1"/>
  <c r="MN67" i="5"/>
  <c r="MN68" i="5"/>
  <c r="MN65" i="5"/>
  <c r="AP2" i="21"/>
  <c r="AP10" i="21" s="1"/>
  <c r="MN69" i="5"/>
  <c r="MN64" i="5"/>
  <c r="ML38" i="5"/>
  <c r="AN4" i="21"/>
  <c r="AO12" i="21" s="1"/>
  <c r="ML37" i="5"/>
  <c r="AN2" i="21"/>
  <c r="ML35" i="5"/>
  <c r="ML7" i="5"/>
  <c r="ML65" i="5"/>
  <c r="AN3" i="21"/>
  <c r="ML68" i="5"/>
  <c r="MM78" i="5" s="1"/>
  <c r="ML66" i="5"/>
  <c r="ML69" i="5"/>
  <c r="ML64" i="5"/>
  <c r="AN5" i="21"/>
  <c r="AO13" i="21" s="1"/>
  <c r="ML67" i="5"/>
  <c r="E124" i="2" l="1"/>
  <c r="E216" i="2"/>
  <c r="K173" i="2"/>
  <c r="E218" i="2"/>
  <c r="E220" i="2"/>
  <c r="G9" i="16"/>
  <c r="N9" i="16" s="1"/>
  <c r="G15" i="16"/>
  <c r="N15" i="16" s="1"/>
  <c r="G16" i="16"/>
  <c r="N16" i="16" s="1"/>
  <c r="G14" i="16"/>
  <c r="N14" i="16" s="1"/>
  <c r="L24" i="16"/>
  <c r="G24" i="16"/>
  <c r="N24" i="16" s="1"/>
  <c r="L20" i="16"/>
  <c r="G20" i="16"/>
  <c r="N20" i="16" s="1"/>
  <c r="NS89" i="5"/>
  <c r="Q245" i="2" s="1"/>
  <c r="E19" i="16"/>
  <c r="D78" i="2"/>
  <c r="N15" i="2" s="1"/>
  <c r="R15" i="2" s="1"/>
  <c r="C19" i="18"/>
  <c r="R19" i="18" s="1"/>
  <c r="E173" i="2"/>
  <c r="E123" i="2"/>
  <c r="E11" i="18"/>
  <c r="NS60" i="5"/>
  <c r="E12" i="16"/>
  <c r="G12" i="16" s="1"/>
  <c r="N12" i="16" s="1"/>
  <c r="E122" i="2"/>
  <c r="G8" i="16"/>
  <c r="N8" i="16" s="1"/>
  <c r="E171" i="2"/>
  <c r="G23" i="16"/>
  <c r="N23" i="16" s="1"/>
  <c r="G121" i="2"/>
  <c r="D11" i="18"/>
  <c r="E53" i="2"/>
  <c r="G216" i="2"/>
  <c r="L22" i="16"/>
  <c r="G22" i="16"/>
  <c r="N22" i="16" s="1"/>
  <c r="E78" i="2"/>
  <c r="D19" i="18"/>
  <c r="L18" i="16"/>
  <c r="G18" i="16"/>
  <c r="N18" i="16" s="1"/>
  <c r="N221" i="2"/>
  <c r="F53" i="2"/>
  <c r="M219" i="2"/>
  <c r="K169" i="2"/>
  <c r="G173" i="2"/>
  <c r="I11" i="18"/>
  <c r="J53" i="2"/>
  <c r="G125" i="2"/>
  <c r="J78" i="2"/>
  <c r="I19" i="18"/>
  <c r="F78" i="2"/>
  <c r="E19" i="18"/>
  <c r="K125" i="2"/>
  <c r="G123" i="2"/>
  <c r="N173" i="2"/>
  <c r="M120" i="2"/>
  <c r="H172" i="2"/>
  <c r="H171" i="2"/>
  <c r="NM31" i="5"/>
  <c r="H122" i="2"/>
  <c r="I169" i="2"/>
  <c r="O121" i="2"/>
  <c r="G78" i="2"/>
  <c r="F19" i="18"/>
  <c r="J19" i="18"/>
  <c r="K78" i="2"/>
  <c r="H169" i="2"/>
  <c r="G53" i="2"/>
  <c r="F11" i="18"/>
  <c r="H218" i="2"/>
  <c r="G218" i="2"/>
  <c r="N219" i="2"/>
  <c r="M125" i="2"/>
  <c r="K53" i="2"/>
  <c r="J11" i="18"/>
  <c r="O219" i="2"/>
  <c r="I168" i="2"/>
  <c r="I124" i="2"/>
  <c r="P123" i="2"/>
  <c r="N172" i="2"/>
  <c r="P122" i="2"/>
  <c r="O123" i="2"/>
  <c r="O120" i="2"/>
  <c r="P221" i="2"/>
  <c r="O242" i="2"/>
  <c r="O221" i="2"/>
  <c r="AY14" i="21"/>
  <c r="ND22" i="5"/>
  <c r="O125" i="2"/>
  <c r="N145" i="2"/>
  <c r="O144" i="2"/>
  <c r="P217" i="2"/>
  <c r="G19" i="18"/>
  <c r="H78" i="2"/>
  <c r="O122" i="2"/>
  <c r="M123" i="2"/>
  <c r="N243" i="2"/>
  <c r="N217" i="2"/>
  <c r="P125" i="2"/>
  <c r="M220" i="2"/>
  <c r="K19" i="18"/>
  <c r="L78" i="2"/>
  <c r="H53" i="2"/>
  <c r="G11" i="18"/>
  <c r="P222" i="2"/>
  <c r="N121" i="2"/>
  <c r="N120" i="2"/>
  <c r="P173" i="2"/>
  <c r="O173" i="2"/>
  <c r="N168" i="2"/>
  <c r="N241" i="2"/>
  <c r="P219" i="2"/>
  <c r="N192" i="2"/>
  <c r="N125" i="2"/>
  <c r="N191" i="2"/>
  <c r="BP15" i="21"/>
  <c r="L11" i="18"/>
  <c r="K11" i="18"/>
  <c r="L53" i="2"/>
  <c r="J125" i="2"/>
  <c r="AU11" i="21"/>
  <c r="N122" i="2"/>
  <c r="K7" i="16"/>
  <c r="P7" i="16"/>
  <c r="F7" i="16"/>
  <c r="M7" i="16" s="1"/>
  <c r="AX10" i="21"/>
  <c r="O10" i="2"/>
  <c r="Q10" i="2" s="1"/>
  <c r="Q73" i="2"/>
  <c r="E10" i="2"/>
  <c r="G10" i="2" s="1"/>
  <c r="Q23" i="2"/>
  <c r="K21" i="16"/>
  <c r="P21" i="16"/>
  <c r="F21" i="16"/>
  <c r="M21" i="16" s="1"/>
  <c r="AX13" i="21"/>
  <c r="MX68" i="5"/>
  <c r="MY78" i="5" s="1"/>
  <c r="NG83" i="5"/>
  <c r="Q360" i="19"/>
  <c r="MU74" i="5"/>
  <c r="NG55" i="5"/>
  <c r="MU46" i="5"/>
  <c r="K360" i="19"/>
  <c r="AX11" i="21"/>
  <c r="BM13" i="21"/>
  <c r="BN13" i="21"/>
  <c r="BF15" i="21"/>
  <c r="BE15" i="21"/>
  <c r="K23" i="16"/>
  <c r="P23" i="16"/>
  <c r="F23" i="16"/>
  <c r="M23" i="16" s="1"/>
  <c r="K9" i="16"/>
  <c r="P9" i="16"/>
  <c r="F9" i="16"/>
  <c r="M9" i="16" s="1"/>
  <c r="N123" i="2"/>
  <c r="E11" i="2"/>
  <c r="G11" i="2" s="1"/>
  <c r="Q24" i="2"/>
  <c r="BM12" i="21"/>
  <c r="BN12" i="21"/>
  <c r="AV11" i="21"/>
  <c r="BM11" i="21"/>
  <c r="BN11" i="21"/>
  <c r="NE85" i="5"/>
  <c r="S358" i="19"/>
  <c r="S351" i="19"/>
  <c r="MN78" i="5"/>
  <c r="U353" i="19"/>
  <c r="N351" i="19"/>
  <c r="G352" i="19"/>
  <c r="F352" i="19"/>
  <c r="MY28" i="5"/>
  <c r="NE83" i="5"/>
  <c r="Q358" i="19"/>
  <c r="NE25" i="5"/>
  <c r="C358" i="19"/>
  <c r="NF88" i="5"/>
  <c r="MT79" i="5"/>
  <c r="V359" i="19"/>
  <c r="NF30" i="5"/>
  <c r="H359" i="19"/>
  <c r="NG29" i="5"/>
  <c r="G360" i="19"/>
  <c r="MU20" i="5"/>
  <c r="NF56" i="5"/>
  <c r="L359" i="19"/>
  <c r="MT47" i="5"/>
  <c r="AX14" i="21"/>
  <c r="MY12" i="5"/>
  <c r="BA7" i="21"/>
  <c r="BJ10" i="21"/>
  <c r="BI10" i="21"/>
  <c r="NC22" i="5"/>
  <c r="B368" i="19"/>
  <c r="E14" i="2"/>
  <c r="G14" i="2" s="1"/>
  <c r="Q27" i="2"/>
  <c r="E12" i="2"/>
  <c r="G12" i="2" s="1"/>
  <c r="Q25" i="2"/>
  <c r="J14" i="2"/>
  <c r="L14" i="2" s="1"/>
  <c r="Q52" i="2"/>
  <c r="BJ14" i="21"/>
  <c r="BI14" i="21"/>
  <c r="K8" i="16"/>
  <c r="P8" i="16"/>
  <c r="F8" i="16"/>
  <c r="M8" i="16" s="1"/>
  <c r="I376" i="19"/>
  <c r="NK51" i="5"/>
  <c r="M53" i="2"/>
  <c r="NL51" i="5"/>
  <c r="K25" i="16"/>
  <c r="P25" i="16"/>
  <c r="F25" i="16"/>
  <c r="M25" i="16" s="1"/>
  <c r="NK60" i="5"/>
  <c r="MM45" i="5"/>
  <c r="J351" i="19"/>
  <c r="U351" i="19"/>
  <c r="C352" i="19"/>
  <c r="MY25" i="5"/>
  <c r="I372" i="19"/>
  <c r="H11" i="18"/>
  <c r="I53" i="2"/>
  <c r="NH51" i="5"/>
  <c r="NG51" i="5"/>
  <c r="B378" i="19"/>
  <c r="NM22" i="5"/>
  <c r="D5" i="16"/>
  <c r="O28" i="2"/>
  <c r="N3" i="18"/>
  <c r="Q3" i="18" s="1"/>
  <c r="NN22" i="5"/>
  <c r="Q126" i="2" s="1"/>
  <c r="BJ12" i="21"/>
  <c r="BI12" i="21"/>
  <c r="NB22" i="5"/>
  <c r="B367" i="19"/>
  <c r="NN31" i="5"/>
  <c r="MM74" i="5"/>
  <c r="Q351" i="19"/>
  <c r="H351" i="19"/>
  <c r="D352" i="19"/>
  <c r="MM17" i="5"/>
  <c r="MM77" i="5"/>
  <c r="T351" i="19"/>
  <c r="MN79" i="5"/>
  <c r="V353" i="19"/>
  <c r="MZ88" i="5"/>
  <c r="MM21" i="5"/>
  <c r="H352" i="19"/>
  <c r="MY30" i="5"/>
  <c r="S353" i="19"/>
  <c r="MN76" i="5"/>
  <c r="R358" i="19"/>
  <c r="NE84" i="5"/>
  <c r="NG28" i="5"/>
  <c r="MU19" i="5"/>
  <c r="F360" i="19"/>
  <c r="BA13" i="21"/>
  <c r="BA14" i="21"/>
  <c r="AZ14" i="21"/>
  <c r="NL60" i="5"/>
  <c r="O197" i="2" s="1"/>
  <c r="I365" i="19"/>
  <c r="MZ51" i="5"/>
  <c r="M174" i="2" s="1"/>
  <c r="NA51" i="5"/>
  <c r="N174" i="2" s="1"/>
  <c r="BM7" i="21"/>
  <c r="NK12" i="5"/>
  <c r="O15" i="2"/>
  <c r="Q15" i="2" s="1"/>
  <c r="Q78" i="2"/>
  <c r="K11" i="16"/>
  <c r="P11" i="16"/>
  <c r="F11" i="16"/>
  <c r="M11" i="16" s="1"/>
  <c r="MZ85" i="5"/>
  <c r="K6" i="16"/>
  <c r="P6" i="16"/>
  <c r="F6" i="16"/>
  <c r="M6" i="16" s="1"/>
  <c r="N220" i="2"/>
  <c r="MM48" i="5"/>
  <c r="M351" i="19"/>
  <c r="MM79" i="5"/>
  <c r="V351" i="19"/>
  <c r="Q353" i="19"/>
  <c r="MN74" i="5"/>
  <c r="MZ83" i="5"/>
  <c r="NF58" i="5"/>
  <c r="MT49" i="5"/>
  <c r="N359" i="19"/>
  <c r="L351" i="19"/>
  <c r="NE28" i="5"/>
  <c r="F358" i="19"/>
  <c r="MN49" i="5"/>
  <c r="N353" i="19"/>
  <c r="MZ58" i="5"/>
  <c r="NG87" i="5"/>
  <c r="MU78" i="5"/>
  <c r="U360" i="19"/>
  <c r="NF28" i="5"/>
  <c r="F359" i="19"/>
  <c r="MT19" i="5"/>
  <c r="BI7" i="21"/>
  <c r="NG12" i="5"/>
  <c r="E5" i="16" s="1"/>
  <c r="P376" i="19"/>
  <c r="NK80" i="5"/>
  <c r="L19" i="18"/>
  <c r="M78" i="2"/>
  <c r="NL80" i="5"/>
  <c r="K19" i="16"/>
  <c r="P19" i="16"/>
  <c r="F19" i="16"/>
  <c r="M19" i="16" s="1"/>
  <c r="AO14" i="21"/>
  <c r="E9" i="2"/>
  <c r="G9" i="2" s="1"/>
  <c r="Q22" i="2"/>
  <c r="MM76" i="5"/>
  <c r="MZ87" i="5"/>
  <c r="MT74" i="5"/>
  <c r="BM14" i="21"/>
  <c r="BN14" i="21"/>
  <c r="NG57" i="5"/>
  <c r="M360" i="19"/>
  <c r="MU48" i="5"/>
  <c r="NE56" i="5"/>
  <c r="L358" i="19"/>
  <c r="AO11" i="21"/>
  <c r="MM75" i="5"/>
  <c r="R351" i="19"/>
  <c r="MN75" i="5"/>
  <c r="R353" i="19"/>
  <c r="MZ84" i="5"/>
  <c r="MN45" i="5"/>
  <c r="J353" i="19"/>
  <c r="NG84" i="5"/>
  <c r="R360" i="19"/>
  <c r="MU75" i="5"/>
  <c r="NG85" i="5"/>
  <c r="S360" i="19"/>
  <c r="MU76" i="5"/>
  <c r="NE58" i="5"/>
  <c r="N358" i="19"/>
  <c r="BA12" i="21"/>
  <c r="BA11" i="21"/>
  <c r="NL89" i="5"/>
  <c r="O245" i="2" s="1"/>
  <c r="P365" i="19"/>
  <c r="MZ80" i="5"/>
  <c r="NA80" i="5"/>
  <c r="N222" i="2" s="1"/>
  <c r="NH80" i="5"/>
  <c r="NG80" i="5"/>
  <c r="P372" i="19"/>
  <c r="I78" i="2"/>
  <c r="H19" i="18"/>
  <c r="AO10" i="21"/>
  <c r="BJ13" i="21"/>
  <c r="BI13" i="21"/>
  <c r="AV13" i="21"/>
  <c r="MT16" i="5"/>
  <c r="NK89" i="5"/>
  <c r="MN19" i="5"/>
  <c r="F353" i="19"/>
  <c r="T353" i="19"/>
  <c r="MN77" i="5"/>
  <c r="NG30" i="5"/>
  <c r="H360" i="19"/>
  <c r="MU21" i="5"/>
  <c r="NE86" i="5"/>
  <c r="T358" i="19"/>
  <c r="MN46" i="5"/>
  <c r="K353" i="19"/>
  <c r="D351" i="19"/>
  <c r="NE87" i="5"/>
  <c r="U358" i="19"/>
  <c r="O353" i="19"/>
  <c r="MN50" i="5"/>
  <c r="MZ59" i="5"/>
  <c r="NG88" i="5"/>
  <c r="V360" i="19"/>
  <c r="MU79" i="5"/>
  <c r="NG25" i="5"/>
  <c r="MU16" i="5"/>
  <c r="C360" i="19"/>
  <c r="AT11" i="21"/>
  <c r="NF54" i="5"/>
  <c r="J359" i="19"/>
  <c r="BA10" i="21"/>
  <c r="MY29" i="5"/>
  <c r="O174" i="2"/>
  <c r="E174" i="2"/>
  <c r="MZ86" i="5"/>
  <c r="AV10" i="21"/>
  <c r="MM49" i="5"/>
  <c r="N124" i="2"/>
  <c r="NE88" i="5"/>
  <c r="V358" i="19"/>
  <c r="NG56" i="5"/>
  <c r="MU47" i="5"/>
  <c r="L360" i="19"/>
  <c r="L352" i="19"/>
  <c r="MM47" i="5"/>
  <c r="MY56" i="5"/>
  <c r="O12" i="2"/>
  <c r="Q12" i="2" s="1"/>
  <c r="Q75" i="2"/>
  <c r="MT76" i="5"/>
  <c r="K18" i="16"/>
  <c r="P18" i="16"/>
  <c r="F18" i="16"/>
  <c r="M18" i="16" s="1"/>
  <c r="MY26" i="5"/>
  <c r="MT78" i="5"/>
  <c r="O14" i="2"/>
  <c r="Q14" i="2" s="1"/>
  <c r="Q77" i="2"/>
  <c r="AV14" i="21"/>
  <c r="MM41" i="5"/>
  <c r="MX65" i="5"/>
  <c r="MX39" i="5"/>
  <c r="MX9" i="5"/>
  <c r="MX69" i="5"/>
  <c r="MX64" i="5"/>
  <c r="MV11" i="5"/>
  <c r="MX40" i="5"/>
  <c r="MX7" i="5"/>
  <c r="MV67" i="5"/>
  <c r="MV35" i="5"/>
  <c r="MX66" i="5"/>
  <c r="MX67" i="5"/>
  <c r="MX8" i="5"/>
  <c r="MT41" i="5"/>
  <c r="MT70" i="5"/>
  <c r="MV69" i="5"/>
  <c r="MQ6" i="5"/>
  <c r="MR36" i="5"/>
  <c r="MV37" i="5"/>
  <c r="MM70" i="5"/>
  <c r="MU7" i="5"/>
  <c r="MN7" i="5"/>
  <c r="MX6" i="5"/>
  <c r="MR65" i="5"/>
  <c r="MS75" i="5" s="1"/>
  <c r="MR67" i="5"/>
  <c r="MV64" i="5"/>
  <c r="MR69" i="5"/>
  <c r="MS79" i="5" s="1"/>
  <c r="M221" i="2" s="1"/>
  <c r="MV68" i="5"/>
  <c r="MX35" i="5"/>
  <c r="AY3" i="21"/>
  <c r="AY11" i="21" s="1"/>
  <c r="MU40" i="5"/>
  <c r="MQ36" i="5"/>
  <c r="AQ2" i="21"/>
  <c r="AQ10" i="21" s="1"/>
  <c r="MO37" i="5"/>
  <c r="MS10" i="5"/>
  <c r="MR39" i="5"/>
  <c r="MV65" i="5"/>
  <c r="AX4" i="21"/>
  <c r="AX12" i="21" s="1"/>
  <c r="MQ64" i="5"/>
  <c r="MR66" i="5"/>
  <c r="MW69" i="5"/>
  <c r="MW65" i="5"/>
  <c r="MU39" i="5"/>
  <c r="MV39" i="5"/>
  <c r="MQ69" i="5"/>
  <c r="MS8" i="5"/>
  <c r="MV36" i="5"/>
  <c r="MQ66" i="5"/>
  <c r="MR11" i="5"/>
  <c r="MW37" i="5"/>
  <c r="MU8" i="5"/>
  <c r="AY5" i="21"/>
  <c r="AY13" i="21" s="1"/>
  <c r="MW67" i="5"/>
  <c r="MW66" i="5"/>
  <c r="MS35" i="5"/>
  <c r="MT45" i="5" s="1"/>
  <c r="MQ67" i="5"/>
  <c r="MR64" i="5"/>
  <c r="MS74" i="5" s="1"/>
  <c r="MV10" i="5"/>
  <c r="ML40" i="5"/>
  <c r="MU35" i="5"/>
  <c r="MN11" i="5"/>
  <c r="ML10" i="5"/>
  <c r="AR3" i="21"/>
  <c r="MN10" i="5"/>
  <c r="MS38" i="5"/>
  <c r="MN6" i="5"/>
  <c r="MN38" i="5"/>
  <c r="MQ39" i="5"/>
  <c r="MO40" i="5"/>
  <c r="MQ65" i="5"/>
  <c r="MS11" i="5"/>
  <c r="MS40" i="5"/>
  <c r="MS7" i="5"/>
  <c r="MS36" i="5"/>
  <c r="AQ5" i="21"/>
  <c r="AQ13" i="21" s="1"/>
  <c r="AR2" i="21"/>
  <c r="MQ68" i="5"/>
  <c r="MO67" i="5"/>
  <c r="AR5" i="21"/>
  <c r="ML8" i="5"/>
  <c r="MR68" i="5"/>
  <c r="ML6" i="5"/>
  <c r="MM16" i="5" s="1"/>
  <c r="AR6" i="21"/>
  <c r="MP37" i="5"/>
  <c r="AQ4" i="21"/>
  <c r="AQ12" i="21" s="1"/>
  <c r="MP67" i="5"/>
  <c r="MP66" i="5"/>
  <c r="MP40" i="5"/>
  <c r="MO64" i="5"/>
  <c r="ML9" i="5"/>
  <c r="ML36" i="5"/>
  <c r="MN37" i="5"/>
  <c r="MN8" i="5"/>
  <c r="L12" i="16" l="1"/>
  <c r="D28" i="2"/>
  <c r="D15" i="2" s="1"/>
  <c r="H15" i="2" s="1"/>
  <c r="C3" i="18"/>
  <c r="R3" i="18" s="1"/>
  <c r="E28" i="2"/>
  <c r="NS31" i="5"/>
  <c r="L19" i="16"/>
  <c r="G19" i="16"/>
  <c r="N19" i="16" s="1"/>
  <c r="MX87" i="5"/>
  <c r="D3" i="18"/>
  <c r="H174" i="2"/>
  <c r="E3" i="18"/>
  <c r="F28" i="2"/>
  <c r="I3" i="18"/>
  <c r="J28" i="2"/>
  <c r="L174" i="2"/>
  <c r="H222" i="2"/>
  <c r="G222" i="2"/>
  <c r="AR10" i="21"/>
  <c r="F3" i="18"/>
  <c r="G28" i="2"/>
  <c r="K28" i="2"/>
  <c r="J3" i="18"/>
  <c r="U363" i="19"/>
  <c r="NJ87" i="5"/>
  <c r="N245" i="2"/>
  <c r="G3" i="18"/>
  <c r="H28" i="2"/>
  <c r="K3" i="18"/>
  <c r="L28" i="2"/>
  <c r="AR13" i="21"/>
  <c r="N197" i="2"/>
  <c r="MX10" i="5"/>
  <c r="G363" i="19" s="1"/>
  <c r="MS49" i="5"/>
  <c r="N357" i="19"/>
  <c r="MR49" i="5"/>
  <c r="ND58" i="5"/>
  <c r="L361" i="19"/>
  <c r="MV47" i="5"/>
  <c r="NH56" i="5"/>
  <c r="O355" i="19"/>
  <c r="MP50" i="5"/>
  <c r="NB59" i="5"/>
  <c r="O196" i="2" s="1"/>
  <c r="NE30" i="5"/>
  <c r="MS21" i="5"/>
  <c r="H358" i="19"/>
  <c r="NG27" i="5"/>
  <c r="E360" i="19"/>
  <c r="MU18" i="5"/>
  <c r="V356" i="19"/>
  <c r="NC88" i="5"/>
  <c r="S357" i="19"/>
  <c r="MR76" i="5"/>
  <c r="ND85" i="5"/>
  <c r="D353" i="19"/>
  <c r="MN17" i="5"/>
  <c r="MZ26" i="5"/>
  <c r="MX76" i="5"/>
  <c r="K218" i="2" s="1"/>
  <c r="S363" i="19"/>
  <c r="MX85" i="5"/>
  <c r="NJ85" i="5"/>
  <c r="MY76" i="5"/>
  <c r="L218" i="2" s="1"/>
  <c r="MZ12" i="5"/>
  <c r="BB7" i="21"/>
  <c r="AZ13" i="21"/>
  <c r="P126" i="2"/>
  <c r="MT21" i="5"/>
  <c r="MS76" i="5"/>
  <c r="NG59" i="5"/>
  <c r="O360" i="19"/>
  <c r="MU50" i="5"/>
  <c r="NH54" i="5"/>
  <c r="J361" i="19"/>
  <c r="MV45" i="5"/>
  <c r="U357" i="19"/>
  <c r="MR78" i="5"/>
  <c r="ND87" i="5"/>
  <c r="E351" i="19"/>
  <c r="MM18" i="5"/>
  <c r="G353" i="19"/>
  <c r="MN20" i="5"/>
  <c r="MZ29" i="5"/>
  <c r="G351" i="19"/>
  <c r="NE54" i="5"/>
  <c r="J358" i="19"/>
  <c r="N361" i="19"/>
  <c r="MV49" i="5"/>
  <c r="NH58" i="5"/>
  <c r="Q356" i="19"/>
  <c r="NC83" i="5"/>
  <c r="NE29" i="5"/>
  <c r="G358" i="19"/>
  <c r="MT20" i="5"/>
  <c r="K357" i="19"/>
  <c r="MR46" i="5"/>
  <c r="ND55" i="5"/>
  <c r="AV7" i="21"/>
  <c r="MT12" i="5"/>
  <c r="NJ59" i="5"/>
  <c r="O363" i="19"/>
  <c r="MX59" i="5"/>
  <c r="MY50" i="5"/>
  <c r="NJ28" i="5"/>
  <c r="F363" i="19"/>
  <c r="MX28" i="5"/>
  <c r="MY19" i="5"/>
  <c r="L123" i="2" s="1"/>
  <c r="AS13" i="21"/>
  <c r="MN18" i="5"/>
  <c r="E353" i="19"/>
  <c r="MZ27" i="5"/>
  <c r="MP77" i="5"/>
  <c r="T355" i="19"/>
  <c r="NB86" i="5"/>
  <c r="MO50" i="5"/>
  <c r="O354" i="19"/>
  <c r="NA59" i="5"/>
  <c r="M353" i="19"/>
  <c r="MN48" i="5"/>
  <c r="MZ57" i="5"/>
  <c r="C353" i="19"/>
  <c r="MN16" i="5"/>
  <c r="MZ25" i="5"/>
  <c r="H357" i="19"/>
  <c r="ND30" i="5"/>
  <c r="MX54" i="5"/>
  <c r="J363" i="19"/>
  <c r="NJ54" i="5"/>
  <c r="MY45" i="5"/>
  <c r="L168" i="2" s="1"/>
  <c r="MV79" i="5"/>
  <c r="V361" i="19"/>
  <c r="NH88" i="5"/>
  <c r="NH86" i="5"/>
  <c r="MV77" i="5"/>
  <c r="T361" i="19"/>
  <c r="NJ58" i="5"/>
  <c r="M195" i="2" s="1"/>
  <c r="N363" i="19"/>
  <c r="MX58" i="5"/>
  <c r="MY49" i="5"/>
  <c r="L172" i="2" s="1"/>
  <c r="MS78" i="5"/>
  <c r="L5" i="16"/>
  <c r="G5" i="16"/>
  <c r="N5" i="16" s="1"/>
  <c r="AS11" i="21"/>
  <c r="R356" i="19"/>
  <c r="NC84" i="5"/>
  <c r="P240" i="2" s="1"/>
  <c r="NI56" i="5"/>
  <c r="L362" i="19"/>
  <c r="MW47" i="5"/>
  <c r="MO74" i="5"/>
  <c r="Q354" i="19"/>
  <c r="NA83" i="5"/>
  <c r="NF60" i="5"/>
  <c r="I359" i="19"/>
  <c r="NH30" i="5"/>
  <c r="H361" i="19"/>
  <c r="MV21" i="5"/>
  <c r="NJ84" i="5"/>
  <c r="R363" i="19"/>
  <c r="MX84" i="5"/>
  <c r="MX75" i="5"/>
  <c r="H217" i="2" s="1"/>
  <c r="MY75" i="5"/>
  <c r="L217" i="2" s="1"/>
  <c r="E15" i="2"/>
  <c r="G15" i="2" s="1"/>
  <c r="Q28" i="2"/>
  <c r="MM12" i="5"/>
  <c r="MY31" i="5" s="1"/>
  <c r="AO7" i="21"/>
  <c r="NH55" i="5"/>
  <c r="MV46" i="5"/>
  <c r="K361" i="19"/>
  <c r="MV78" i="5"/>
  <c r="U361" i="19"/>
  <c r="NH87" i="5"/>
  <c r="MR77" i="5"/>
  <c r="T357" i="19"/>
  <c r="ND86" i="5"/>
  <c r="Q242" i="2" s="1"/>
  <c r="NG26" i="5"/>
  <c r="MU17" i="5"/>
  <c r="D360" i="19"/>
  <c r="NF89" i="5"/>
  <c r="P359" i="19"/>
  <c r="NJ27" i="5"/>
  <c r="M145" i="2" s="1"/>
  <c r="E363" i="19"/>
  <c r="MX27" i="5"/>
  <c r="MY18" i="5"/>
  <c r="MX26" i="5"/>
  <c r="D363" i="19"/>
  <c r="NJ26" i="5"/>
  <c r="M144" i="2" s="1"/>
  <c r="MY17" i="5"/>
  <c r="L121" i="2" s="1"/>
  <c r="NJ83" i="5"/>
  <c r="Q363" i="19"/>
  <c r="MX83" i="5"/>
  <c r="MY74" i="5"/>
  <c r="L216" i="2" s="1"/>
  <c r="B372" i="19"/>
  <c r="NG22" i="5"/>
  <c r="I28" i="2"/>
  <c r="H3" i="18"/>
  <c r="NH22" i="5"/>
  <c r="K5" i="16"/>
  <c r="P5" i="16"/>
  <c r="F5" i="16"/>
  <c r="M5" i="16" s="1"/>
  <c r="NK31" i="5"/>
  <c r="B364" i="19"/>
  <c r="MM20" i="5"/>
  <c r="NG58" i="5"/>
  <c r="MU49" i="5"/>
  <c r="N360" i="19"/>
  <c r="L354" i="19"/>
  <c r="MO47" i="5"/>
  <c r="NA56" i="5"/>
  <c r="K351" i="19"/>
  <c r="MM46" i="5"/>
  <c r="NI85" i="5"/>
  <c r="S362" i="19"/>
  <c r="NE26" i="5"/>
  <c r="D358" i="19"/>
  <c r="MT17" i="5"/>
  <c r="NG54" i="5"/>
  <c r="J360" i="19"/>
  <c r="MU45" i="5"/>
  <c r="NH29" i="5"/>
  <c r="G361" i="19"/>
  <c r="MV20" i="5"/>
  <c r="T362" i="19"/>
  <c r="MW77" i="5"/>
  <c r="J219" i="2" s="1"/>
  <c r="NI86" i="5"/>
  <c r="NE27" i="5"/>
  <c r="E358" i="19"/>
  <c r="MT18" i="5"/>
  <c r="NI84" i="5"/>
  <c r="MW75" i="5"/>
  <c r="J217" i="2" s="1"/>
  <c r="R362" i="19"/>
  <c r="K356" i="19"/>
  <c r="NC55" i="5"/>
  <c r="MR79" i="5"/>
  <c r="V357" i="19"/>
  <c r="ND88" i="5"/>
  <c r="Q244" i="2" s="1"/>
  <c r="MR75" i="5"/>
  <c r="R357" i="19"/>
  <c r="ND84" i="5"/>
  <c r="Q240" i="2" s="1"/>
  <c r="AT5" i="21"/>
  <c r="I352" i="19"/>
  <c r="MY60" i="5"/>
  <c r="MS77" i="5"/>
  <c r="AZ11" i="21"/>
  <c r="BJ15" i="21"/>
  <c r="BI15" i="21"/>
  <c r="B376" i="19"/>
  <c r="NK22" i="5"/>
  <c r="L3" i="18"/>
  <c r="M28" i="2"/>
  <c r="NL22" i="5"/>
  <c r="O126" i="2" s="1"/>
  <c r="N356" i="19"/>
  <c r="NC58" i="5"/>
  <c r="NE57" i="5"/>
  <c r="M358" i="19"/>
  <c r="MT48" i="5"/>
  <c r="T356" i="19"/>
  <c r="MQ77" i="5"/>
  <c r="NC86" i="5"/>
  <c r="NJ88" i="5"/>
  <c r="MX88" i="5"/>
  <c r="V363" i="19"/>
  <c r="MX79" i="5"/>
  <c r="K221" i="2" s="1"/>
  <c r="MY79" i="5"/>
  <c r="S355" i="19"/>
  <c r="NB85" i="5"/>
  <c r="MN47" i="5"/>
  <c r="L353" i="19"/>
  <c r="MZ56" i="5"/>
  <c r="T354" i="19"/>
  <c r="MO77" i="5"/>
  <c r="NA86" i="5"/>
  <c r="MQ76" i="5"/>
  <c r="S356" i="19"/>
  <c r="NC85" i="5"/>
  <c r="R361" i="19"/>
  <c r="MV75" i="5"/>
  <c r="NH84" i="5"/>
  <c r="J240" i="2" s="1"/>
  <c r="MV74" i="5"/>
  <c r="Q361" i="19"/>
  <c r="NH83" i="5"/>
  <c r="NE55" i="5"/>
  <c r="K358" i="19"/>
  <c r="MS46" i="5"/>
  <c r="MT46" i="5"/>
  <c r="H353" i="19"/>
  <c r="MN21" i="5"/>
  <c r="MZ30" i="5"/>
  <c r="O351" i="19"/>
  <c r="MM50" i="5"/>
  <c r="MM19" i="5"/>
  <c r="F351" i="19"/>
  <c r="U356" i="19"/>
  <c r="NC87" i="5"/>
  <c r="MP47" i="5"/>
  <c r="L355" i="19"/>
  <c r="NB56" i="5"/>
  <c r="C351" i="19"/>
  <c r="NE59" i="5"/>
  <c r="O358" i="19"/>
  <c r="MT50" i="5"/>
  <c r="Q357" i="19"/>
  <c r="MR74" i="5"/>
  <c r="ND83" i="5"/>
  <c r="V362" i="19"/>
  <c r="MW79" i="5"/>
  <c r="G221" i="2" s="1"/>
  <c r="NI88" i="5"/>
  <c r="MX25" i="5"/>
  <c r="C363" i="19"/>
  <c r="NJ25" i="5"/>
  <c r="MY16" i="5"/>
  <c r="L120" i="2" s="1"/>
  <c r="P352" i="19"/>
  <c r="MY89" i="5"/>
  <c r="C356" i="19"/>
  <c r="NC25" i="5"/>
  <c r="NJ86" i="5"/>
  <c r="MX86" i="5"/>
  <c r="T363" i="19"/>
  <c r="MX77" i="5"/>
  <c r="H219" i="2" s="1"/>
  <c r="MY77" i="5"/>
  <c r="AS14" i="21"/>
  <c r="BM15" i="21"/>
  <c r="BN15" i="21"/>
  <c r="MX38" i="5"/>
  <c r="MV40" i="5"/>
  <c r="MR35" i="5"/>
  <c r="MS45" i="5" s="1"/>
  <c r="MX11" i="5"/>
  <c r="MX36" i="5"/>
  <c r="MV6" i="5"/>
  <c r="MX37" i="5"/>
  <c r="ML70" i="5"/>
  <c r="MM80" i="5" s="1"/>
  <c r="MQ70" i="5"/>
  <c r="ML41" i="5"/>
  <c r="MM51" i="5" s="1"/>
  <c r="MR7" i="5"/>
  <c r="MN70" i="5"/>
  <c r="MW40" i="5"/>
  <c r="MW68" i="5"/>
  <c r="MX70" i="5"/>
  <c r="MV41" i="5"/>
  <c r="MN41" i="5"/>
  <c r="MU70" i="5"/>
  <c r="MS70" i="5"/>
  <c r="MR40" i="5"/>
  <c r="MS50" i="5" s="1"/>
  <c r="MS41" i="5"/>
  <c r="MT51" i="5" s="1"/>
  <c r="MX41" i="5"/>
  <c r="MR8" i="5"/>
  <c r="MV70" i="5"/>
  <c r="MQ35" i="5"/>
  <c r="MU41" i="5"/>
  <c r="MW10" i="5"/>
  <c r="MW64" i="5"/>
  <c r="MX74" i="5" s="1"/>
  <c r="H216" i="2" s="1"/>
  <c r="MW11" i="5"/>
  <c r="AY4" i="21"/>
  <c r="MW39" i="5"/>
  <c r="MV7" i="5"/>
  <c r="MW8" i="5"/>
  <c r="MX18" i="5" s="1"/>
  <c r="K122" i="2" s="1"/>
  <c r="AY2" i="21"/>
  <c r="MV9" i="5"/>
  <c r="MV38" i="5"/>
  <c r="MW7" i="5"/>
  <c r="MW36" i="5"/>
  <c r="MR37" i="5"/>
  <c r="MW38" i="5"/>
  <c r="MW9" i="5"/>
  <c r="MW6" i="5"/>
  <c r="MW35" i="5"/>
  <c r="MX45" i="5" s="1"/>
  <c r="H168" i="2" s="1"/>
  <c r="MV66" i="5"/>
  <c r="MV8" i="5"/>
  <c r="MR6" i="5"/>
  <c r="MR38" i="5"/>
  <c r="MR10" i="5"/>
  <c r="MP69" i="5"/>
  <c r="MQ79" i="5" s="1"/>
  <c r="MQ37" i="5"/>
  <c r="MO11" i="5"/>
  <c r="MQ7" i="5"/>
  <c r="MO65" i="5"/>
  <c r="AT4" i="21"/>
  <c r="MO66" i="5"/>
  <c r="MQ8" i="5"/>
  <c r="AT6" i="21"/>
  <c r="MP36" i="5"/>
  <c r="AS2" i="21"/>
  <c r="AS10" i="21" s="1"/>
  <c r="MO8" i="5"/>
  <c r="MQ38" i="5"/>
  <c r="MQ9" i="5"/>
  <c r="MR9" i="5"/>
  <c r="MQ10" i="5"/>
  <c r="MQ40" i="5"/>
  <c r="MQ11" i="5"/>
  <c r="AT2" i="21"/>
  <c r="AR4" i="21"/>
  <c r="MP68" i="5"/>
  <c r="MO68" i="5"/>
  <c r="MP11" i="5"/>
  <c r="MO38" i="5"/>
  <c r="MO9" i="5"/>
  <c r="MP39" i="5"/>
  <c r="MP10" i="5"/>
  <c r="MP65" i="5"/>
  <c r="MP7" i="5"/>
  <c r="MP38" i="5"/>
  <c r="MP9" i="5"/>
  <c r="MP64" i="5"/>
  <c r="MP8" i="5"/>
  <c r="AQ3" i="21"/>
  <c r="AQ11" i="21" s="1"/>
  <c r="AQ6" i="21"/>
  <c r="AQ14" i="21" s="1"/>
  <c r="MP35" i="5"/>
  <c r="MP6" i="5"/>
  <c r="MO35" i="5"/>
  <c r="MO6" i="5"/>
  <c r="MO39" i="5"/>
  <c r="MO10" i="5"/>
  <c r="MO69" i="5"/>
  <c r="MO7" i="5"/>
  <c r="MO36" i="5"/>
  <c r="K126" i="2" l="1"/>
  <c r="H126" i="2"/>
  <c r="J242" i="2"/>
  <c r="J244" i="2"/>
  <c r="MX29" i="5"/>
  <c r="MX20" i="5"/>
  <c r="K124" i="2" s="1"/>
  <c r="K240" i="2"/>
  <c r="L241" i="2"/>
  <c r="E242" i="2"/>
  <c r="MY20" i="5"/>
  <c r="J126" i="2"/>
  <c r="NJ29" i="5"/>
  <c r="L242" i="2"/>
  <c r="C354" i="19"/>
  <c r="MO16" i="5"/>
  <c r="NA25" i="5"/>
  <c r="Q355" i="19"/>
  <c r="MP74" i="5"/>
  <c r="NB83" i="5"/>
  <c r="E239" i="2" s="1"/>
  <c r="F354" i="19"/>
  <c r="MO19" i="5"/>
  <c r="NA28" i="5"/>
  <c r="MQ21" i="5"/>
  <c r="H356" i="19"/>
  <c r="NC30" i="5"/>
  <c r="K355" i="19"/>
  <c r="MP46" i="5"/>
  <c r="NB55" i="5"/>
  <c r="O192" i="2" s="1"/>
  <c r="MO21" i="5"/>
  <c r="H354" i="19"/>
  <c r="NA30" i="5"/>
  <c r="C13" i="18"/>
  <c r="R13" i="18" s="1"/>
  <c r="K362" i="19"/>
  <c r="MW46" i="5"/>
  <c r="O169" i="2" s="1"/>
  <c r="NI55" i="5"/>
  <c r="Q192" i="2" s="1"/>
  <c r="N362" i="19"/>
  <c r="MW49" i="5"/>
  <c r="J172" i="2" s="1"/>
  <c r="NI58" i="5"/>
  <c r="P195" i="2" s="1"/>
  <c r="NE89" i="5"/>
  <c r="P358" i="19"/>
  <c r="NJ89" i="5"/>
  <c r="M245" i="2" s="1"/>
  <c r="MX89" i="5"/>
  <c r="P363" i="19"/>
  <c r="MY80" i="5"/>
  <c r="L222" i="2" s="1"/>
  <c r="MX47" i="5"/>
  <c r="H170" i="2" s="1"/>
  <c r="MX56" i="5"/>
  <c r="K193" i="2" s="1"/>
  <c r="L363" i="19"/>
  <c r="NJ56" i="5"/>
  <c r="O193" i="2" s="1"/>
  <c r="MY47" i="5"/>
  <c r="NH59" i="5"/>
  <c r="MV50" i="5"/>
  <c r="O361" i="19"/>
  <c r="MO46" i="5"/>
  <c r="K354" i="19"/>
  <c r="NA55" i="5"/>
  <c r="J354" i="19"/>
  <c r="MO45" i="5"/>
  <c r="NA54" i="5"/>
  <c r="MP19" i="5"/>
  <c r="F355" i="19"/>
  <c r="NB28" i="5"/>
  <c r="MO48" i="5"/>
  <c r="M354" i="19"/>
  <c r="NA57" i="5"/>
  <c r="MQ50" i="5"/>
  <c r="O356" i="19"/>
  <c r="NC59" i="5"/>
  <c r="AT14" i="21"/>
  <c r="AU14" i="21"/>
  <c r="MQ47" i="5"/>
  <c r="J170" i="2" s="1"/>
  <c r="L356" i="19"/>
  <c r="NC56" i="5"/>
  <c r="P193" i="2" s="1"/>
  <c r="E361" i="19"/>
  <c r="MV18" i="5"/>
  <c r="M122" i="2" s="1"/>
  <c r="NH27" i="5"/>
  <c r="NI26" i="5"/>
  <c r="D362" i="19"/>
  <c r="MW17" i="5"/>
  <c r="J121" i="2" s="1"/>
  <c r="AY12" i="21"/>
  <c r="AZ12" i="21"/>
  <c r="NG60" i="5"/>
  <c r="I360" i="19"/>
  <c r="MU51" i="5"/>
  <c r="E357" i="19"/>
  <c r="MR18" i="5"/>
  <c r="ND27" i="5"/>
  <c r="C24" i="18"/>
  <c r="R24" i="18" s="1"/>
  <c r="U362" i="19"/>
  <c r="MW78" i="5"/>
  <c r="NI87" i="5"/>
  <c r="J243" i="2" s="1"/>
  <c r="MX78" i="5"/>
  <c r="H220" i="2" s="1"/>
  <c r="C361" i="19"/>
  <c r="MV16" i="5"/>
  <c r="NH25" i="5"/>
  <c r="NJ57" i="5"/>
  <c r="M194" i="2" s="1"/>
  <c r="MX57" i="5"/>
  <c r="M363" i="19"/>
  <c r="MX48" i="5"/>
  <c r="MY48" i="5"/>
  <c r="D354" i="19"/>
  <c r="MO17" i="5"/>
  <c r="NA26" i="5"/>
  <c r="C355" i="19"/>
  <c r="MP16" i="5"/>
  <c r="NB25" i="5"/>
  <c r="MP48" i="5"/>
  <c r="M355" i="19"/>
  <c r="NB57" i="5"/>
  <c r="MP21" i="5"/>
  <c r="H355" i="19"/>
  <c r="NB30" i="5"/>
  <c r="G356" i="19"/>
  <c r="MQ20" i="5"/>
  <c r="NC29" i="5"/>
  <c r="MQ18" i="5"/>
  <c r="E356" i="19"/>
  <c r="NC27" i="5"/>
  <c r="V355" i="19"/>
  <c r="MP79" i="5"/>
  <c r="J221" i="2" s="1"/>
  <c r="NB88" i="5"/>
  <c r="O244" i="2" s="1"/>
  <c r="NH85" i="5"/>
  <c r="J241" i="2" s="1"/>
  <c r="S361" i="19"/>
  <c r="MV76" i="5"/>
  <c r="N218" i="2" s="1"/>
  <c r="MV48" i="5"/>
  <c r="M361" i="19"/>
  <c r="NH57" i="5"/>
  <c r="MW21" i="5"/>
  <c r="H362" i="19"/>
  <c r="NI30" i="5"/>
  <c r="NJ60" i="5"/>
  <c r="M197" i="2" s="1"/>
  <c r="I363" i="19"/>
  <c r="MX60" i="5"/>
  <c r="MY51" i="5"/>
  <c r="NG89" i="5"/>
  <c r="P360" i="19"/>
  <c r="MU80" i="5"/>
  <c r="MW50" i="5"/>
  <c r="O362" i="19"/>
  <c r="NI59" i="5"/>
  <c r="L196" i="2" s="1"/>
  <c r="MX55" i="5"/>
  <c r="K363" i="19"/>
  <c r="MX46" i="5"/>
  <c r="NJ55" i="5"/>
  <c r="MY46" i="5"/>
  <c r="L169" i="2" s="1"/>
  <c r="V354" i="19"/>
  <c r="MO79" i="5"/>
  <c r="NA88" i="5"/>
  <c r="K244" i="2" s="1"/>
  <c r="J355" i="19"/>
  <c r="MP45" i="5"/>
  <c r="NB54" i="5"/>
  <c r="D355" i="19"/>
  <c r="MP17" i="5"/>
  <c r="NB26" i="5"/>
  <c r="U354" i="19"/>
  <c r="MO78" i="5"/>
  <c r="NA87" i="5"/>
  <c r="MR19" i="5"/>
  <c r="F357" i="19"/>
  <c r="ND28" i="5"/>
  <c r="Q146" i="2" s="1"/>
  <c r="MS19" i="5"/>
  <c r="MP76" i="5"/>
  <c r="MO76" i="5"/>
  <c r="S354" i="19"/>
  <c r="NA85" i="5"/>
  <c r="K241" i="2" s="1"/>
  <c r="G357" i="19"/>
  <c r="MR20" i="5"/>
  <c r="ND29" i="5"/>
  <c r="Q147" i="2" s="1"/>
  <c r="E13" i="16"/>
  <c r="MW45" i="5"/>
  <c r="J362" i="19"/>
  <c r="NI54" i="5"/>
  <c r="L191" i="2" s="1"/>
  <c r="NH28" i="5"/>
  <c r="F361" i="19"/>
  <c r="MV19" i="5"/>
  <c r="MX12" i="5"/>
  <c r="AZ7" i="21"/>
  <c r="MN51" i="5"/>
  <c r="I353" i="19"/>
  <c r="MZ60" i="5"/>
  <c r="MN80" i="5"/>
  <c r="P353" i="19"/>
  <c r="MZ89" i="5"/>
  <c r="M242" i="2"/>
  <c r="F242" i="2"/>
  <c r="AT13" i="21"/>
  <c r="AU13" i="21"/>
  <c r="MW76" i="5"/>
  <c r="B352" i="19"/>
  <c r="MX49" i="5"/>
  <c r="K172" i="2" s="1"/>
  <c r="MX50" i="5"/>
  <c r="H173" i="2" s="1"/>
  <c r="BB15" i="21"/>
  <c r="BC15" i="21"/>
  <c r="MO20" i="5"/>
  <c r="G354" i="19"/>
  <c r="NA29" i="5"/>
  <c r="MQ75" i="5"/>
  <c r="K217" i="2" s="1"/>
  <c r="MP75" i="5"/>
  <c r="R355" i="19"/>
  <c r="NB84" i="5"/>
  <c r="MQ78" i="5"/>
  <c r="MP78" i="5"/>
  <c r="J220" i="2" s="1"/>
  <c r="U355" i="19"/>
  <c r="NB87" i="5"/>
  <c r="F356" i="19"/>
  <c r="MQ19" i="5"/>
  <c r="NC28" i="5"/>
  <c r="AT12" i="21"/>
  <c r="AU12" i="21"/>
  <c r="MS48" i="5"/>
  <c r="M357" i="19"/>
  <c r="MR48" i="5"/>
  <c r="ND57" i="5"/>
  <c r="Q194" i="2" s="1"/>
  <c r="MW16" i="5"/>
  <c r="G120" i="2" s="1"/>
  <c r="C362" i="19"/>
  <c r="NI25" i="5"/>
  <c r="AY10" i="21"/>
  <c r="AZ10" i="21"/>
  <c r="D72" i="2"/>
  <c r="N9" i="2" s="1"/>
  <c r="R9" i="2" s="1"/>
  <c r="Q362" i="19"/>
  <c r="MW74" i="5"/>
  <c r="NI83" i="5"/>
  <c r="G239" i="2" s="1"/>
  <c r="MR45" i="5"/>
  <c r="MQ45" i="5"/>
  <c r="K168" i="2" s="1"/>
  <c r="J356" i="19"/>
  <c r="NC54" i="5"/>
  <c r="NE60" i="5"/>
  <c r="I358" i="19"/>
  <c r="AU7" i="21"/>
  <c r="MS12" i="5"/>
  <c r="MT22" i="5" s="1"/>
  <c r="MS17" i="5"/>
  <c r="D357" i="19"/>
  <c r="MR17" i="5"/>
  <c r="E121" i="2" s="1"/>
  <c r="ND26" i="5"/>
  <c r="MQ16" i="5"/>
  <c r="MX16" i="5"/>
  <c r="K120" i="2" s="1"/>
  <c r="MQ74" i="5"/>
  <c r="NL31" i="5"/>
  <c r="O149" i="2" s="1"/>
  <c r="B365" i="19"/>
  <c r="MZ22" i="5"/>
  <c r="NA22" i="5"/>
  <c r="N126" i="2" s="1"/>
  <c r="N354" i="19"/>
  <c r="MO49" i="5"/>
  <c r="NA58" i="5"/>
  <c r="N195" i="2" s="1"/>
  <c r="G355" i="19"/>
  <c r="MP20" i="5"/>
  <c r="NB29" i="5"/>
  <c r="M356" i="19"/>
  <c r="MQ48" i="5"/>
  <c r="NC57" i="5"/>
  <c r="MO75" i="5"/>
  <c r="R354" i="19"/>
  <c r="NA84" i="5"/>
  <c r="C357" i="19"/>
  <c r="MR16" i="5"/>
  <c r="ND25" i="5"/>
  <c r="Q143" i="2" s="1"/>
  <c r="MS16" i="5"/>
  <c r="NI28" i="5"/>
  <c r="MW19" i="5"/>
  <c r="J123" i="2" s="1"/>
  <c r="F362" i="19"/>
  <c r="NI27" i="5"/>
  <c r="L145" i="2" s="1"/>
  <c r="MW18" i="5"/>
  <c r="G122" i="2" s="1"/>
  <c r="E362" i="19"/>
  <c r="MW20" i="5"/>
  <c r="G362" i="19"/>
  <c r="NI29" i="5"/>
  <c r="L147" i="2" s="1"/>
  <c r="MR50" i="5"/>
  <c r="O357" i="19"/>
  <c r="ND59" i="5"/>
  <c r="NH60" i="5"/>
  <c r="I361" i="19"/>
  <c r="MV51" i="5"/>
  <c r="I351" i="19"/>
  <c r="AR14" i="21"/>
  <c r="MQ49" i="5"/>
  <c r="MP49" i="5"/>
  <c r="N355" i="19"/>
  <c r="NB58" i="5"/>
  <c r="AR12" i="21"/>
  <c r="AS12" i="21"/>
  <c r="E354" i="19"/>
  <c r="MO18" i="5"/>
  <c r="NA27" i="5"/>
  <c r="D356" i="19"/>
  <c r="MQ17" i="5"/>
  <c r="NC26" i="5"/>
  <c r="NI57" i="5"/>
  <c r="M362" i="19"/>
  <c r="MW48" i="5"/>
  <c r="J171" i="2" s="1"/>
  <c r="MN12" i="5"/>
  <c r="AP7" i="21"/>
  <c r="AP15" i="21" s="1"/>
  <c r="ML12" i="5"/>
  <c r="AN7" i="21"/>
  <c r="P356" i="19"/>
  <c r="NC89" i="5"/>
  <c r="MX30" i="5"/>
  <c r="H363" i="19"/>
  <c r="MX21" i="5"/>
  <c r="NJ30" i="5"/>
  <c r="MY21" i="5"/>
  <c r="L125" i="2" s="1"/>
  <c r="MX17" i="5"/>
  <c r="K121" i="2" s="1"/>
  <c r="MR21" i="5"/>
  <c r="E125" i="2" s="1"/>
  <c r="MX19" i="5"/>
  <c r="K123" i="2" s="1"/>
  <c r="AR11" i="21"/>
  <c r="MP18" i="5"/>
  <c r="E355" i="19"/>
  <c r="NB27" i="5"/>
  <c r="AT10" i="21"/>
  <c r="AU10" i="21"/>
  <c r="MR47" i="5"/>
  <c r="L357" i="19"/>
  <c r="ND56" i="5"/>
  <c r="Q193" i="2" s="1"/>
  <c r="MS47" i="5"/>
  <c r="D361" i="19"/>
  <c r="MV17" i="5"/>
  <c r="M121" i="2" s="1"/>
  <c r="NH26" i="5"/>
  <c r="NH89" i="5"/>
  <c r="MV80" i="5"/>
  <c r="P361" i="19"/>
  <c r="MU12" i="5"/>
  <c r="AW7" i="21"/>
  <c r="AW15" i="21" s="1"/>
  <c r="P351" i="19"/>
  <c r="J357" i="19"/>
  <c r="ND54" i="5"/>
  <c r="G191" i="2" s="1"/>
  <c r="MQ46" i="5"/>
  <c r="MS18" i="5"/>
  <c r="MT80" i="5"/>
  <c r="NF31" i="5"/>
  <c r="B359" i="19"/>
  <c r="MS20" i="5"/>
  <c r="MP41" i="5"/>
  <c r="MO70" i="5"/>
  <c r="MW70" i="5"/>
  <c r="MO41" i="5"/>
  <c r="MQ41" i="5"/>
  <c r="MW41" i="5"/>
  <c r="F192" i="2" l="1"/>
  <c r="F239" i="2"/>
  <c r="E241" i="2"/>
  <c r="G195" i="2"/>
  <c r="F241" i="2"/>
  <c r="I148" i="2"/>
  <c r="I192" i="2"/>
  <c r="E145" i="2"/>
  <c r="K148" i="2"/>
  <c r="E143" i="2"/>
  <c r="J147" i="2"/>
  <c r="J192" i="2"/>
  <c r="E147" i="2"/>
  <c r="L193" i="2"/>
  <c r="F145" i="2"/>
  <c r="K146" i="2"/>
  <c r="N149" i="2"/>
  <c r="K144" i="2"/>
  <c r="F196" i="2"/>
  <c r="F147" i="2"/>
  <c r="K196" i="2"/>
  <c r="E193" i="2"/>
  <c r="F194" i="2"/>
  <c r="K191" i="2"/>
  <c r="K147" i="2"/>
  <c r="K143" i="2"/>
  <c r="F144" i="2"/>
  <c r="J144" i="2"/>
  <c r="I356" i="19"/>
  <c r="MQ51" i="5"/>
  <c r="K174" i="2" s="1"/>
  <c r="NC60" i="5"/>
  <c r="Q196" i="2"/>
  <c r="G196" i="2"/>
  <c r="I362" i="19"/>
  <c r="MW51" i="5"/>
  <c r="G174" i="2" s="1"/>
  <c r="NI60" i="5"/>
  <c r="L197" i="2" s="1"/>
  <c r="I355" i="19"/>
  <c r="MP51" i="5"/>
  <c r="NB60" i="5"/>
  <c r="M146" i="2"/>
  <c r="F146" i="2"/>
  <c r="O146" i="2"/>
  <c r="E146" i="2"/>
  <c r="AR7" i="21"/>
  <c r="MP12" i="5"/>
  <c r="MM22" i="5"/>
  <c r="B351" i="19"/>
  <c r="B358" i="19"/>
  <c r="NE31" i="5"/>
  <c r="P243" i="2"/>
  <c r="L243" i="2"/>
  <c r="MO51" i="5"/>
  <c r="I354" i="19"/>
  <c r="NA60" i="5"/>
  <c r="L195" i="2"/>
  <c r="E195" i="2"/>
  <c r="O243" i="2"/>
  <c r="E243" i="2"/>
  <c r="AV15" i="21"/>
  <c r="MV12" i="5"/>
  <c r="AX7" i="21"/>
  <c r="AX15" i="21" s="1"/>
  <c r="O240" i="2"/>
  <c r="E240" i="2"/>
  <c r="O148" i="2"/>
  <c r="E148" i="2"/>
  <c r="MW80" i="5"/>
  <c r="O222" i="2" s="1"/>
  <c r="P362" i="19"/>
  <c r="NI89" i="5"/>
  <c r="L245" i="2" s="1"/>
  <c r="B353" i="19"/>
  <c r="MN22" i="5"/>
  <c r="P143" i="2"/>
  <c r="L143" i="2"/>
  <c r="BA15" i="21"/>
  <c r="MX51" i="5"/>
  <c r="P174" i="2" s="1"/>
  <c r="P354" i="19"/>
  <c r="MO80" i="5"/>
  <c r="NA89" i="5"/>
  <c r="P239" i="2"/>
  <c r="L239" i="2"/>
  <c r="NJ31" i="5"/>
  <c r="M149" i="2" s="1"/>
  <c r="B363" i="19"/>
  <c r="MX31" i="5"/>
  <c r="MY22" i="5"/>
  <c r="L126" i="2" s="1"/>
  <c r="AO15" i="21"/>
  <c r="NG31" i="5"/>
  <c r="MU22" i="5"/>
  <c r="B360" i="19"/>
  <c r="MZ31" i="5"/>
  <c r="L13" i="16"/>
  <c r="G13" i="16"/>
  <c r="N13" i="16" s="1"/>
  <c r="MX80" i="5"/>
  <c r="K222" i="2" s="1"/>
  <c r="MP70" i="5"/>
  <c r="MR70" i="5"/>
  <c r="MR41" i="5"/>
  <c r="J197" i="2" l="1"/>
  <c r="J245" i="2"/>
  <c r="K197" i="2"/>
  <c r="AQ7" i="21"/>
  <c r="AQ15" i="21" s="1"/>
  <c r="MO12" i="5"/>
  <c r="MP22" i="5" s="1"/>
  <c r="P357" i="19"/>
  <c r="MR80" i="5"/>
  <c r="ND89" i="5"/>
  <c r="MS80" i="5"/>
  <c r="AS7" i="21"/>
  <c r="AS15" i="21" s="1"/>
  <c r="MQ12" i="5"/>
  <c r="P355" i="19"/>
  <c r="MP80" i="5"/>
  <c r="NB89" i="5"/>
  <c r="MQ80" i="5"/>
  <c r="B355" i="19"/>
  <c r="NB31" i="5"/>
  <c r="MW12" i="5"/>
  <c r="AY7" i="21"/>
  <c r="NH31" i="5"/>
  <c r="MV22" i="5"/>
  <c r="B361" i="19"/>
  <c r="AR15" i="21"/>
  <c r="MR51" i="5"/>
  <c r="I357" i="19"/>
  <c r="ND60" i="5"/>
  <c r="F197" i="2" s="1"/>
  <c r="MS51" i="5"/>
  <c r="AT7" i="21"/>
  <c r="MR12" i="5"/>
  <c r="B357" i="19" l="1"/>
  <c r="MR22" i="5"/>
  <c r="ND31" i="5"/>
  <c r="MS22" i="5"/>
  <c r="AT15" i="21"/>
  <c r="AU15" i="21"/>
  <c r="Q197" i="2"/>
  <c r="G197" i="2"/>
  <c r="K245" i="2"/>
  <c r="E245" i="2"/>
  <c r="AY15" i="21"/>
  <c r="AZ15" i="21"/>
  <c r="NI31" i="5"/>
  <c r="K149" i="2" s="1"/>
  <c r="MW22" i="5"/>
  <c r="G126" i="2" s="1"/>
  <c r="B362" i="19"/>
  <c r="MX22" i="5"/>
  <c r="MO22" i="5"/>
  <c r="B354" i="19"/>
  <c r="NA31" i="5"/>
  <c r="B356" i="19"/>
  <c r="MQ22" i="5"/>
  <c r="NC31" i="5"/>
  <c r="J149" i="2" l="1"/>
  <c r="Q149" i="2"/>
  <c r="G149" i="2"/>
  <c r="L149" i="2"/>
  <c r="F149" i="2"/>
  <c r="MI68" i="5" l="1"/>
  <c r="AL6" i="21"/>
  <c r="AL2" i="21"/>
  <c r="MJ39" i="5"/>
  <c r="AK3" i="21"/>
  <c r="MJ69" i="5"/>
  <c r="MI69" i="5"/>
  <c r="MJ8" i="5"/>
  <c r="AK2" i="21"/>
  <c r="MJ11" i="5"/>
  <c r="MI66" i="5"/>
  <c r="MJ68" i="5"/>
  <c r="MJ65" i="5"/>
  <c r="MI67" i="5"/>
  <c r="MJ66" i="5"/>
  <c r="MI8" i="5"/>
  <c r="MJ35" i="5"/>
  <c r="MI36" i="5"/>
  <c r="AL3" i="21"/>
  <c r="MI40" i="5"/>
  <c r="MJ67" i="5"/>
  <c r="AL5" i="21"/>
  <c r="AL4" i="21"/>
  <c r="MJ9" i="5"/>
  <c r="MJ38" i="5"/>
  <c r="MI65" i="5"/>
  <c r="MI64" i="5"/>
  <c r="AK6" i="21"/>
  <c r="MH65" i="5"/>
  <c r="MH69" i="5"/>
  <c r="MH7" i="5"/>
  <c r="MH36" i="5"/>
  <c r="AL11" i="21" l="1"/>
  <c r="F349" i="19"/>
  <c r="MV28" i="5"/>
  <c r="I146" i="2" s="1"/>
  <c r="MJ18" i="5"/>
  <c r="E349" i="19"/>
  <c r="MV27" i="5"/>
  <c r="I145" i="2" s="1"/>
  <c r="U348" i="19"/>
  <c r="MU87" i="5"/>
  <c r="J349" i="19"/>
  <c r="MV54" i="5"/>
  <c r="I191" i="2" s="1"/>
  <c r="MJ79" i="5"/>
  <c r="V349" i="19"/>
  <c r="MV88" i="5"/>
  <c r="I244" i="2" s="1"/>
  <c r="D347" i="19"/>
  <c r="MT26" i="5"/>
  <c r="R347" i="19"/>
  <c r="MT84" i="5"/>
  <c r="S349" i="19"/>
  <c r="MJ76" i="5"/>
  <c r="MV85" i="5"/>
  <c r="I241" i="2" s="1"/>
  <c r="AK4" i="21"/>
  <c r="AL12" i="21" s="1"/>
  <c r="O348" i="19"/>
  <c r="MU59" i="5"/>
  <c r="H196" i="2" s="1"/>
  <c r="N349" i="19"/>
  <c r="MV58" i="5"/>
  <c r="K347" i="19"/>
  <c r="MT55" i="5"/>
  <c r="R348" i="19"/>
  <c r="MI75" i="5"/>
  <c r="MU84" i="5"/>
  <c r="H240" i="2" s="1"/>
  <c r="MJ77" i="5"/>
  <c r="T349" i="19"/>
  <c r="MV86" i="5"/>
  <c r="I242" i="2" s="1"/>
  <c r="MJ75" i="5"/>
  <c r="R349" i="19"/>
  <c r="MV84" i="5"/>
  <c r="I240" i="2" s="1"/>
  <c r="AK5" i="21"/>
  <c r="AL10" i="21"/>
  <c r="AL14" i="21"/>
  <c r="U349" i="19"/>
  <c r="MJ78" i="5"/>
  <c r="MV87" i="5"/>
  <c r="I243" i="2" s="1"/>
  <c r="H349" i="19"/>
  <c r="MV30" i="5"/>
  <c r="V348" i="19"/>
  <c r="MI79" i="5"/>
  <c r="MU88" i="5"/>
  <c r="H244" i="2" s="1"/>
  <c r="V347" i="19"/>
  <c r="MT88" i="5"/>
  <c r="S348" i="19"/>
  <c r="MU85" i="5"/>
  <c r="E348" i="19"/>
  <c r="MU27" i="5"/>
  <c r="Q348" i="19"/>
  <c r="MU83" i="5"/>
  <c r="H239" i="2" s="1"/>
  <c r="M349" i="19"/>
  <c r="MV57" i="5"/>
  <c r="MI46" i="5"/>
  <c r="K348" i="19"/>
  <c r="MU55" i="5"/>
  <c r="T348" i="19"/>
  <c r="MU86" i="5"/>
  <c r="AH6" i="21"/>
  <c r="AH5" i="21"/>
  <c r="AI4" i="21"/>
  <c r="AF4" i="21"/>
  <c r="AH4" i="21"/>
  <c r="AI5" i="21"/>
  <c r="MJ37" i="5"/>
  <c r="AH2" i="21"/>
  <c r="AI6" i="21"/>
  <c r="AG6" i="21"/>
  <c r="MJ40" i="5"/>
  <c r="MJ6" i="5"/>
  <c r="MJ10" i="5"/>
  <c r="MH37" i="5"/>
  <c r="MF39" i="5"/>
  <c r="AH3" i="21"/>
  <c r="AE6" i="21"/>
  <c r="AE5" i="21"/>
  <c r="MH38" i="5"/>
  <c r="MH67" i="5"/>
  <c r="MI77" i="5" s="1"/>
  <c r="AG5" i="21"/>
  <c r="MI11" i="5"/>
  <c r="AE2" i="21"/>
  <c r="MH39" i="5"/>
  <c r="MH11" i="5"/>
  <c r="AF2" i="21"/>
  <c r="MI37" i="5"/>
  <c r="MI9" i="5"/>
  <c r="AF5" i="21"/>
  <c r="AJ5" i="21"/>
  <c r="AG3" i="21"/>
  <c r="AI2" i="21"/>
  <c r="MH35" i="5"/>
  <c r="MI7" i="5"/>
  <c r="AJ3" i="21"/>
  <c r="MI38" i="5"/>
  <c r="AJ6" i="21"/>
  <c r="AF6" i="21"/>
  <c r="MH40" i="5"/>
  <c r="MI50" i="5" s="1"/>
  <c r="AJ2" i="21"/>
  <c r="MJ7" i="5"/>
  <c r="MJ36" i="5"/>
  <c r="MJ64" i="5"/>
  <c r="MI39" i="5"/>
  <c r="MI10" i="5"/>
  <c r="MI35" i="5"/>
  <c r="MJ45" i="5" s="1"/>
  <c r="MI6" i="5"/>
  <c r="MH68" i="5"/>
  <c r="MH64" i="5"/>
  <c r="MI74" i="5" s="1"/>
  <c r="MH66" i="5"/>
  <c r="MH9" i="5"/>
  <c r="AJ4" i="21"/>
  <c r="AI3" i="21"/>
  <c r="AE4" i="21"/>
  <c r="AF3" i="21"/>
  <c r="AG2" i="21"/>
  <c r="AE3" i="21"/>
  <c r="AJ13" i="21" l="1"/>
  <c r="AF10" i="21"/>
  <c r="AI10" i="21"/>
  <c r="AI11" i="21"/>
  <c r="AF14" i="21"/>
  <c r="AJ14" i="21"/>
  <c r="AF13" i="21"/>
  <c r="AF11" i="21"/>
  <c r="AJ10" i="21"/>
  <c r="AI14" i="21"/>
  <c r="AJ12" i="21"/>
  <c r="U347" i="19"/>
  <c r="MT87" i="5"/>
  <c r="C348" i="19"/>
  <c r="MU25" i="5"/>
  <c r="H143" i="2" s="1"/>
  <c r="M348" i="19"/>
  <c r="MI48" i="5"/>
  <c r="MU57" i="5"/>
  <c r="H194" i="2" s="1"/>
  <c r="MI19" i="5"/>
  <c r="F348" i="19"/>
  <c r="MU28" i="5"/>
  <c r="H348" i="19"/>
  <c r="MI21" i="5"/>
  <c r="MU30" i="5"/>
  <c r="H148" i="2" s="1"/>
  <c r="L347" i="19"/>
  <c r="MT56" i="5"/>
  <c r="MJ16" i="5"/>
  <c r="C349" i="19"/>
  <c r="MV25" i="5"/>
  <c r="I143" i="2" s="1"/>
  <c r="AI13" i="21"/>
  <c r="MJ48" i="5"/>
  <c r="AG10" i="21"/>
  <c r="MI45" i="5"/>
  <c r="J348" i="19"/>
  <c r="MU54" i="5"/>
  <c r="MJ74" i="5"/>
  <c r="Q349" i="19"/>
  <c r="MV83" i="5"/>
  <c r="I239" i="2" s="1"/>
  <c r="AK11" i="21"/>
  <c r="AJ11" i="21"/>
  <c r="AG11" i="21"/>
  <c r="T347" i="19"/>
  <c r="MT86" i="5"/>
  <c r="MJ20" i="5"/>
  <c r="G349" i="19"/>
  <c r="MV29" i="5"/>
  <c r="I147" i="2" s="1"/>
  <c r="AH10" i="21"/>
  <c r="AF12" i="21"/>
  <c r="AH13" i="21"/>
  <c r="MJ21" i="5"/>
  <c r="AK13" i="21"/>
  <c r="AL13" i="21"/>
  <c r="G348" i="19"/>
  <c r="MU29" i="5"/>
  <c r="MJ46" i="5"/>
  <c r="K349" i="19"/>
  <c r="MV55" i="5"/>
  <c r="D348" i="19"/>
  <c r="MI17" i="5"/>
  <c r="MU26" i="5"/>
  <c r="H347" i="19"/>
  <c r="MT30" i="5"/>
  <c r="F347" i="19"/>
  <c r="MT28" i="5"/>
  <c r="MI49" i="5"/>
  <c r="N348" i="19"/>
  <c r="MU58" i="5"/>
  <c r="D349" i="19"/>
  <c r="MJ17" i="5"/>
  <c r="MV26" i="5"/>
  <c r="I144" i="2" s="1"/>
  <c r="J347" i="19"/>
  <c r="MT54" i="5"/>
  <c r="MI47" i="5"/>
  <c r="L348" i="19"/>
  <c r="MU56" i="5"/>
  <c r="N347" i="19"/>
  <c r="MT58" i="5"/>
  <c r="AG13" i="21"/>
  <c r="AK12" i="21"/>
  <c r="S347" i="19"/>
  <c r="MT85" i="5"/>
  <c r="AG14" i="21"/>
  <c r="MJ47" i="5"/>
  <c r="L349" i="19"/>
  <c r="MV56" i="5"/>
  <c r="I193" i="2" s="1"/>
  <c r="AI12" i="21"/>
  <c r="AH14" i="21"/>
  <c r="MI76" i="5"/>
  <c r="M347" i="19"/>
  <c r="MT57" i="5"/>
  <c r="N345" i="19"/>
  <c r="MR58" i="5"/>
  <c r="MJ50" i="5"/>
  <c r="O349" i="19"/>
  <c r="MV59" i="5"/>
  <c r="I196" i="2" s="1"/>
  <c r="AK10" i="21"/>
  <c r="MJ49" i="5"/>
  <c r="MI78" i="5"/>
  <c r="MJ19" i="5"/>
  <c r="Q347" i="19"/>
  <c r="MT83" i="5"/>
  <c r="O347" i="19"/>
  <c r="MT59" i="5"/>
  <c r="AH11" i="21"/>
  <c r="AK14" i="21"/>
  <c r="MC9" i="5"/>
  <c r="MC11" i="5"/>
  <c r="MC10" i="5"/>
  <c r="ME35" i="5"/>
  <c r="MF6" i="5"/>
  <c r="MI41" i="5"/>
  <c r="AD2" i="21"/>
  <c r="MD36" i="5"/>
  <c r="MD67" i="5"/>
  <c r="MJ41" i="5"/>
  <c r="MJ70" i="5"/>
  <c r="MF67" i="5"/>
  <c r="MF69" i="5"/>
  <c r="MH6" i="5"/>
  <c r="MI16" i="5" s="1"/>
  <c r="MF66" i="5"/>
  <c r="MD64" i="5"/>
  <c r="MC37" i="5"/>
  <c r="ME36" i="5"/>
  <c r="AD4" i="21"/>
  <c r="MC6" i="5"/>
  <c r="MF64" i="5"/>
  <c r="MB69" i="5"/>
  <c r="MC39" i="5"/>
  <c r="MC69" i="5"/>
  <c r="MD10" i="5"/>
  <c r="AD3" i="21"/>
  <c r="MF38" i="5"/>
  <c r="MG68" i="5"/>
  <c r="MH78" i="5" s="1"/>
  <c r="MD7" i="5"/>
  <c r="MG66" i="5"/>
  <c r="MD40" i="5"/>
  <c r="Z5" i="21"/>
  <c r="ME69" i="5"/>
  <c r="AB4" i="21"/>
  <c r="ME39" i="5"/>
  <c r="MF40" i="5"/>
  <c r="MF10" i="5"/>
  <c r="MG10" i="5"/>
  <c r="MC7" i="5"/>
  <c r="Z2" i="21"/>
  <c r="MH8" i="5"/>
  <c r="MI70" i="5"/>
  <c r="MC67" i="5"/>
  <c r="MH10" i="5"/>
  <c r="MI20" i="5" s="1"/>
  <c r="MC64" i="5"/>
  <c r="MK69" i="5"/>
  <c r="ME38" i="5"/>
  <c r="MC65" i="5"/>
  <c r="MF8" i="5"/>
  <c r="AA3" i="21"/>
  <c r="AD5" i="21"/>
  <c r="MD35" i="5"/>
  <c r="AD6" i="21"/>
  <c r="MK38" i="5"/>
  <c r="MF65" i="5"/>
  <c r="MC66" i="5"/>
  <c r="MG37" i="5"/>
  <c r="MG35" i="5"/>
  <c r="MH45" i="5" s="1"/>
  <c r="MD65" i="5"/>
  <c r="ME64" i="5"/>
  <c r="AM5" i="21"/>
  <c r="MD37" i="5"/>
  <c r="MG64" i="5"/>
  <c r="MH74" i="5" s="1"/>
  <c r="ME68" i="5"/>
  <c r="MF68" i="5"/>
  <c r="MC68" i="5"/>
  <c r="Z6" i="21"/>
  <c r="MD66" i="5"/>
  <c r="MK67" i="5"/>
  <c r="MK37" i="5"/>
  <c r="MK39" i="5"/>
  <c r="AM6" i="21"/>
  <c r="MK66" i="5"/>
  <c r="ME67" i="5"/>
  <c r="MD9" i="5"/>
  <c r="ME37" i="5"/>
  <c r="AB2" i="21"/>
  <c r="MD69" i="5"/>
  <c r="AA2" i="21"/>
  <c r="MD68" i="5"/>
  <c r="Z4" i="21"/>
  <c r="AG4" i="21"/>
  <c r="AG12" i="21" s="1"/>
  <c r="Z3" i="21"/>
  <c r="AA6" i="21"/>
  <c r="ME66" i="5"/>
  <c r="AA5" i="21"/>
  <c r="AB6" i="21"/>
  <c r="LX37" i="5"/>
  <c r="MJ56" i="5" s="1"/>
  <c r="MF7" i="5"/>
  <c r="MF36" i="5"/>
  <c r="AB3" i="21"/>
  <c r="AA4" i="21"/>
  <c r="MC36" i="5"/>
  <c r="AB5" i="21"/>
  <c r="AB11" i="21" l="1"/>
  <c r="AA13" i="21"/>
  <c r="AA12" i="21"/>
  <c r="AA14" i="21"/>
  <c r="AA10" i="21"/>
  <c r="MB64" i="5"/>
  <c r="Q341" i="19" s="1"/>
  <c r="F342" i="19"/>
  <c r="MO28" i="5"/>
  <c r="MK48" i="5"/>
  <c r="M350" i="19"/>
  <c r="ML48" i="5"/>
  <c r="F171" i="2" s="1"/>
  <c r="MW57" i="5"/>
  <c r="O194" i="2" s="1"/>
  <c r="N344" i="19"/>
  <c r="MQ58" i="5"/>
  <c r="AM13" i="21"/>
  <c r="AN13" i="21"/>
  <c r="M344" i="19"/>
  <c r="MQ57" i="5"/>
  <c r="T342" i="19"/>
  <c r="MO86" i="5"/>
  <c r="S346" i="19"/>
  <c r="MG76" i="5"/>
  <c r="MS85" i="5"/>
  <c r="V341" i="19"/>
  <c r="MN88" i="5"/>
  <c r="MF76" i="5"/>
  <c r="M218" i="2" s="1"/>
  <c r="S345" i="19"/>
  <c r="MR85" i="5"/>
  <c r="MJ51" i="5"/>
  <c r="I349" i="19"/>
  <c r="MV60" i="5"/>
  <c r="I197" i="2" s="1"/>
  <c r="C345" i="19"/>
  <c r="MR25" i="5"/>
  <c r="D345" i="19"/>
  <c r="MR26" i="5"/>
  <c r="U345" i="19"/>
  <c r="MF78" i="5"/>
  <c r="MR87" i="5"/>
  <c r="L346" i="19"/>
  <c r="MS56" i="5"/>
  <c r="F193" i="2" s="1"/>
  <c r="G346" i="19"/>
  <c r="MG20" i="5"/>
  <c r="MS29" i="5"/>
  <c r="MD78" i="5"/>
  <c r="K220" i="2" s="1"/>
  <c r="U343" i="19"/>
  <c r="MP87" i="5"/>
  <c r="S343" i="19"/>
  <c r="MD76" i="5"/>
  <c r="MP85" i="5"/>
  <c r="K342" i="19"/>
  <c r="MO55" i="5"/>
  <c r="G342" i="19"/>
  <c r="MO29" i="5"/>
  <c r="AB10" i="21"/>
  <c r="ME74" i="5"/>
  <c r="Q344" i="19"/>
  <c r="MQ83" i="5"/>
  <c r="V350" i="19"/>
  <c r="MK79" i="5"/>
  <c r="E221" i="2" s="1"/>
  <c r="ML79" i="5"/>
  <c r="F221" i="2" s="1"/>
  <c r="MW88" i="5"/>
  <c r="AE11" i="21"/>
  <c r="ME46" i="5"/>
  <c r="K344" i="19"/>
  <c r="MQ55" i="5"/>
  <c r="MD77" i="5"/>
  <c r="T343" i="19"/>
  <c r="MP86" i="5"/>
  <c r="ME45" i="5"/>
  <c r="J344" i="19"/>
  <c r="MQ54" i="5"/>
  <c r="H342" i="19"/>
  <c r="MO30" i="5"/>
  <c r="AH12" i="21"/>
  <c r="MH47" i="5"/>
  <c r="R342" i="19"/>
  <c r="MO84" i="5"/>
  <c r="V344" i="19"/>
  <c r="ME79" i="5"/>
  <c r="MQ88" i="5"/>
  <c r="MD19" i="5"/>
  <c r="F343" i="19"/>
  <c r="MP28" i="5"/>
  <c r="MK49" i="5"/>
  <c r="E172" i="2" s="1"/>
  <c r="N350" i="19"/>
  <c r="ML49" i="5"/>
  <c r="F172" i="2" s="1"/>
  <c r="MW58" i="5"/>
  <c r="O195" i="2" s="1"/>
  <c r="AE14" i="21"/>
  <c r="P348" i="19"/>
  <c r="MU89" i="5"/>
  <c r="G345" i="19"/>
  <c r="MR29" i="5"/>
  <c r="G343" i="19"/>
  <c r="MD20" i="5"/>
  <c r="MP29" i="5"/>
  <c r="MF74" i="5"/>
  <c r="Q345" i="19"/>
  <c r="MR83" i="5"/>
  <c r="AL7" i="21"/>
  <c r="MJ12" i="5"/>
  <c r="AE13" i="21"/>
  <c r="L343" i="19"/>
  <c r="MD47" i="5"/>
  <c r="K170" i="2" s="1"/>
  <c r="MP56" i="5"/>
  <c r="MF48" i="5"/>
  <c r="M345" i="19"/>
  <c r="MR57" i="5"/>
  <c r="E194" i="2" s="1"/>
  <c r="MF77" i="5"/>
  <c r="T345" i="19"/>
  <c r="MR86" i="5"/>
  <c r="MC38" i="5"/>
  <c r="AB13" i="21"/>
  <c r="MK76" i="5"/>
  <c r="S350" i="19"/>
  <c r="ML76" i="5"/>
  <c r="F218" i="2" s="1"/>
  <c r="MW85" i="5"/>
  <c r="AB12" i="21"/>
  <c r="N342" i="19"/>
  <c r="MO58" i="5"/>
  <c r="C342" i="19"/>
  <c r="MO25" i="5"/>
  <c r="L342" i="19"/>
  <c r="MO56" i="5"/>
  <c r="AE10" i="21"/>
  <c r="MI12" i="5"/>
  <c r="AK7" i="21"/>
  <c r="L337" i="19"/>
  <c r="ME76" i="5"/>
  <c r="S344" i="19"/>
  <c r="MQ85" i="5"/>
  <c r="AB14" i="21"/>
  <c r="ME77" i="5"/>
  <c r="T344" i="19"/>
  <c r="MQ86" i="5"/>
  <c r="ME78" i="5"/>
  <c r="L220" i="2" s="1"/>
  <c r="U344" i="19"/>
  <c r="MQ87" i="5"/>
  <c r="S342" i="19"/>
  <c r="MO85" i="5"/>
  <c r="AA11" i="21"/>
  <c r="Q343" i="19"/>
  <c r="MD74" i="5"/>
  <c r="MP83" i="5"/>
  <c r="C347" i="19"/>
  <c r="MT25" i="5"/>
  <c r="K343" i="19"/>
  <c r="MD46" i="5"/>
  <c r="MP55" i="5"/>
  <c r="I348" i="19"/>
  <c r="MU60" i="5"/>
  <c r="V342" i="19"/>
  <c r="MC79" i="5"/>
  <c r="MO88" i="5"/>
  <c r="K345" i="19"/>
  <c r="MF46" i="5"/>
  <c r="MR55" i="5"/>
  <c r="AM14" i="21"/>
  <c r="AN14" i="21"/>
  <c r="L350" i="19"/>
  <c r="MK47" i="5"/>
  <c r="ML47" i="5"/>
  <c r="F170" i="2" s="1"/>
  <c r="MW56" i="5"/>
  <c r="MK77" i="5"/>
  <c r="E219" i="2" s="1"/>
  <c r="T350" i="19"/>
  <c r="ML77" i="5"/>
  <c r="F219" i="2" s="1"/>
  <c r="MW86" i="5"/>
  <c r="N242" i="2" s="1"/>
  <c r="Q346" i="19"/>
  <c r="MG74" i="5"/>
  <c r="MS83" i="5"/>
  <c r="MD75" i="5"/>
  <c r="R343" i="19"/>
  <c r="MP84" i="5"/>
  <c r="Q342" i="19"/>
  <c r="MC74" i="5"/>
  <c r="J216" i="2" s="1"/>
  <c r="MO83" i="5"/>
  <c r="D343" i="19"/>
  <c r="MD17" i="5"/>
  <c r="MP26" i="5"/>
  <c r="MJ80" i="5"/>
  <c r="P349" i="19"/>
  <c r="MV89" i="5"/>
  <c r="I245" i="2" s="1"/>
  <c r="MF49" i="5"/>
  <c r="M172" i="2" s="1"/>
  <c r="MD79" i="5"/>
  <c r="V343" i="19"/>
  <c r="MP88" i="5"/>
  <c r="L344" i="19"/>
  <c r="ME47" i="5"/>
  <c r="L170" i="2" s="1"/>
  <c r="MQ56" i="5"/>
  <c r="U342" i="19"/>
  <c r="MO87" i="5"/>
  <c r="J346" i="19"/>
  <c r="MS54" i="5"/>
  <c r="R345" i="19"/>
  <c r="MR84" i="5"/>
  <c r="J343" i="19"/>
  <c r="MP54" i="5"/>
  <c r="E345" i="19"/>
  <c r="MR27" i="5"/>
  <c r="G347" i="19"/>
  <c r="MH20" i="5"/>
  <c r="MT29" i="5"/>
  <c r="E347" i="19"/>
  <c r="MT27" i="5"/>
  <c r="MI18" i="5"/>
  <c r="D342" i="19"/>
  <c r="MO26" i="5"/>
  <c r="O345" i="19"/>
  <c r="MR59" i="5"/>
  <c r="O343" i="19"/>
  <c r="MP59" i="5"/>
  <c r="MG78" i="5"/>
  <c r="U346" i="19"/>
  <c r="MS87" i="5"/>
  <c r="AE12" i="21"/>
  <c r="V345" i="19"/>
  <c r="MF79" i="5"/>
  <c r="MR88" i="5"/>
  <c r="E244" i="2" s="1"/>
  <c r="MH76" i="5"/>
  <c r="MC40" i="5"/>
  <c r="MD50" i="5" s="1"/>
  <c r="LX10" i="5"/>
  <c r="MB39" i="5"/>
  <c r="MC49" i="5" s="1"/>
  <c r="MF35" i="5"/>
  <c r="ME6" i="5"/>
  <c r="MF16" i="5" s="1"/>
  <c r="MF9" i="5"/>
  <c r="MB38" i="5"/>
  <c r="LX6" i="5"/>
  <c r="ME40" i="5"/>
  <c r="MF50" i="5" s="1"/>
  <c r="LZ7" i="5"/>
  <c r="MC8" i="5"/>
  <c r="MC35" i="5"/>
  <c r="MK8" i="5"/>
  <c r="ME9" i="5"/>
  <c r="LX38" i="5"/>
  <c r="MB67" i="5"/>
  <c r="LZ6" i="5"/>
  <c r="MD11" i="5"/>
  <c r="MG39" i="5"/>
  <c r="ME10" i="5"/>
  <c r="MB66" i="5"/>
  <c r="MC76" i="5" s="1"/>
  <c r="MH41" i="5"/>
  <c r="MB7" i="5"/>
  <c r="MF37" i="5"/>
  <c r="LZ38" i="5"/>
  <c r="LX67" i="5"/>
  <c r="MB11" i="5"/>
  <c r="MC21" i="5" s="1"/>
  <c r="LZ67" i="5"/>
  <c r="LX36" i="5"/>
  <c r="LX64" i="5"/>
  <c r="MG6" i="5"/>
  <c r="MF11" i="5"/>
  <c r="MB68" i="5"/>
  <c r="MC78" i="5" s="1"/>
  <c r="MD6" i="5"/>
  <c r="LY40" i="5"/>
  <c r="LY66" i="5"/>
  <c r="MK85" i="5" s="1"/>
  <c r="LZ40" i="5"/>
  <c r="MB65" i="5"/>
  <c r="LX40" i="5"/>
  <c r="MB37" i="5"/>
  <c r="MC47" i="5" s="1"/>
  <c r="MB9" i="5"/>
  <c r="MD39" i="5"/>
  <c r="MG8" i="5"/>
  <c r="MF70" i="5"/>
  <c r="MD8" i="5"/>
  <c r="ME41" i="5"/>
  <c r="AC6" i="21"/>
  <c r="AC14" i="21" s="1"/>
  <c r="LZ69" i="5"/>
  <c r="LZ65" i="5"/>
  <c r="ME8" i="5"/>
  <c r="MF18" i="5" s="1"/>
  <c r="MG40" i="5"/>
  <c r="LX65" i="5"/>
  <c r="MK68" i="5"/>
  <c r="MG41" i="5"/>
  <c r="MF41" i="5"/>
  <c r="MC70" i="5"/>
  <c r="LZ10" i="5"/>
  <c r="LY65" i="5"/>
  <c r="LY68" i="5"/>
  <c r="MG65" i="5"/>
  <c r="LY35" i="5"/>
  <c r="MG70" i="5"/>
  <c r="MK65" i="5"/>
  <c r="MD41" i="5"/>
  <c r="MC41" i="5"/>
  <c r="MD70" i="5"/>
  <c r="LX69" i="5"/>
  <c r="MD38" i="5"/>
  <c r="MH70" i="5"/>
  <c r="MI80" i="5" s="1"/>
  <c r="MK64" i="5"/>
  <c r="MK9" i="5"/>
  <c r="MK10" i="5"/>
  <c r="AM3" i="21"/>
  <c r="MK40" i="5"/>
  <c r="MK11" i="5"/>
  <c r="MK7" i="5"/>
  <c r="MK36" i="5"/>
  <c r="AM2" i="21"/>
  <c r="AM4" i="21"/>
  <c r="MK35" i="5"/>
  <c r="MK6" i="5"/>
  <c r="MG36" i="5"/>
  <c r="LZ37" i="5"/>
  <c r="LY37" i="5"/>
  <c r="LY8" i="5"/>
  <c r="LZ68" i="5"/>
  <c r="MG67" i="5"/>
  <c r="MG11" i="5"/>
  <c r="MG69" i="5"/>
  <c r="MG7" i="5"/>
  <c r="MG38" i="5"/>
  <c r="MG9" i="5"/>
  <c r="LZ66" i="5"/>
  <c r="ME11" i="5"/>
  <c r="LZ64" i="5"/>
  <c r="LY69" i="5"/>
  <c r="AC5" i="21"/>
  <c r="AC13" i="21" s="1"/>
  <c r="LY64" i="5"/>
  <c r="LX8" i="5"/>
  <c r="LX68" i="5"/>
  <c r="LX66" i="5"/>
  <c r="LY67" i="5"/>
  <c r="MA10" i="5"/>
  <c r="ME65" i="5"/>
  <c r="MF75" i="5" s="1"/>
  <c r="M217" i="2" s="1"/>
  <c r="ME7" i="5"/>
  <c r="MF17" i="5" s="1"/>
  <c r="MA64" i="5"/>
  <c r="MA35" i="5"/>
  <c r="LX39" i="5"/>
  <c r="LW38" i="5"/>
  <c r="MB10" i="5"/>
  <c r="MA36" i="5"/>
  <c r="MB6" i="5"/>
  <c r="MB35" i="5"/>
  <c r="MA40" i="5"/>
  <c r="MA39" i="5"/>
  <c r="Y4" i="21"/>
  <c r="LW39" i="5"/>
  <c r="LY38" i="5"/>
  <c r="MK57" i="5" s="1"/>
  <c r="LY36" i="5"/>
  <c r="LY7" i="5"/>
  <c r="MB74" i="5" l="1"/>
  <c r="I216" i="2" s="1"/>
  <c r="MN83" i="5"/>
  <c r="C341" i="19"/>
  <c r="MN25" i="5"/>
  <c r="G341" i="19"/>
  <c r="MB20" i="5"/>
  <c r="MN29" i="5"/>
  <c r="ME75" i="5"/>
  <c r="R344" i="19"/>
  <c r="MQ84" i="5"/>
  <c r="E337" i="19"/>
  <c r="MJ27" i="5"/>
  <c r="V338" i="19"/>
  <c r="LY79" i="5"/>
  <c r="MG21" i="5"/>
  <c r="H346" i="19"/>
  <c r="MS30" i="5"/>
  <c r="MH21" i="5"/>
  <c r="LY47" i="5"/>
  <c r="L338" i="19"/>
  <c r="MG46" i="5"/>
  <c r="M169" i="2" s="1"/>
  <c r="K346" i="19"/>
  <c r="MS55" i="5"/>
  <c r="MH46" i="5"/>
  <c r="C350" i="19"/>
  <c r="MK16" i="5"/>
  <c r="E120" i="2" s="1"/>
  <c r="ML16" i="5"/>
  <c r="F120" i="2" s="1"/>
  <c r="MW25" i="5"/>
  <c r="N143" i="2" s="1"/>
  <c r="H350" i="19"/>
  <c r="MK21" i="5"/>
  <c r="ML21" i="5"/>
  <c r="F125" i="2" s="1"/>
  <c r="MW30" i="5"/>
  <c r="N148" i="2" s="1"/>
  <c r="M343" i="19"/>
  <c r="MD48" i="5"/>
  <c r="MP57" i="5"/>
  <c r="I194" i="2" s="1"/>
  <c r="MG80" i="5"/>
  <c r="P346" i="19"/>
  <c r="MS89" i="5"/>
  <c r="P342" i="19"/>
  <c r="MO89" i="5"/>
  <c r="R339" i="19"/>
  <c r="LZ75" i="5"/>
  <c r="ML84" i="5"/>
  <c r="MG18" i="5"/>
  <c r="E346" i="19"/>
  <c r="MS27" i="5"/>
  <c r="U341" i="19"/>
  <c r="MN87" i="5"/>
  <c r="T337" i="19"/>
  <c r="MJ86" i="5"/>
  <c r="E342" i="19"/>
  <c r="MO27" i="5"/>
  <c r="C337" i="19"/>
  <c r="MJ25" i="5"/>
  <c r="AD13" i="21"/>
  <c r="MC20" i="5"/>
  <c r="J124" i="2" s="1"/>
  <c r="N336" i="19"/>
  <c r="MI58" i="5"/>
  <c r="M336" i="19"/>
  <c r="MI57" i="5"/>
  <c r="G340" i="19"/>
  <c r="MA20" i="5"/>
  <c r="H124" i="2" s="1"/>
  <c r="MM29" i="5"/>
  <c r="MG77" i="5"/>
  <c r="L219" i="2" s="1"/>
  <c r="T346" i="19"/>
  <c r="MS86" i="5"/>
  <c r="MH77" i="5"/>
  <c r="L339" i="19"/>
  <c r="LZ47" i="5"/>
  <c r="ML56" i="5"/>
  <c r="J350" i="19"/>
  <c r="MK54" i="5"/>
  <c r="MK45" i="5"/>
  <c r="E168" i="2" s="1"/>
  <c r="ML45" i="5"/>
  <c r="F168" i="2" s="1"/>
  <c r="MW54" i="5"/>
  <c r="F191" i="2" s="1"/>
  <c r="O350" i="19"/>
  <c r="MK50" i="5"/>
  <c r="MK59" i="5"/>
  <c r="E196" i="2" s="1"/>
  <c r="ML50" i="5"/>
  <c r="F173" i="2" s="1"/>
  <c r="MW59" i="5"/>
  <c r="MH12" i="5"/>
  <c r="MI22" i="5" s="1"/>
  <c r="AJ7" i="21"/>
  <c r="AK15" i="21" s="1"/>
  <c r="J338" i="19"/>
  <c r="MF51" i="5"/>
  <c r="I345" i="19"/>
  <c r="MR60" i="5"/>
  <c r="R341" i="19"/>
  <c r="MN84" i="5"/>
  <c r="MF21" i="5"/>
  <c r="H345" i="19"/>
  <c r="MR30" i="5"/>
  <c r="LZ48" i="5"/>
  <c r="M339" i="19"/>
  <c r="ML57" i="5"/>
  <c r="D341" i="19"/>
  <c r="MN26" i="5"/>
  <c r="MC77" i="5"/>
  <c r="T341" i="19"/>
  <c r="MN86" i="5"/>
  <c r="LZ17" i="5"/>
  <c r="D339" i="19"/>
  <c r="ML26" i="5"/>
  <c r="M341" i="19"/>
  <c r="MN57" i="5"/>
  <c r="K340" i="19"/>
  <c r="MM55" i="5"/>
  <c r="MK20" i="5"/>
  <c r="G350" i="19"/>
  <c r="ML20" i="5"/>
  <c r="MW29" i="5"/>
  <c r="G147" i="2" s="1"/>
  <c r="LY78" i="5"/>
  <c r="U338" i="19"/>
  <c r="MD49" i="5"/>
  <c r="N343" i="19"/>
  <c r="MP58" i="5"/>
  <c r="H195" i="2" s="1"/>
  <c r="Q337" i="19"/>
  <c r="MJ83" i="5"/>
  <c r="T338" i="19"/>
  <c r="LY77" i="5"/>
  <c r="ME21" i="5"/>
  <c r="H344" i="19"/>
  <c r="MQ30" i="5"/>
  <c r="U339" i="19"/>
  <c r="LZ78" i="5"/>
  <c r="ML87" i="5"/>
  <c r="AM11" i="21"/>
  <c r="AN11" i="21"/>
  <c r="V337" i="19"/>
  <c r="MJ88" i="5"/>
  <c r="R346" i="19"/>
  <c r="MG75" i="5"/>
  <c r="MS84" i="5"/>
  <c r="M240" i="2" s="1"/>
  <c r="MH75" i="5"/>
  <c r="I346" i="19"/>
  <c r="MG51" i="5"/>
  <c r="MS60" i="5"/>
  <c r="V339" i="19"/>
  <c r="LZ79" i="5"/>
  <c r="ML88" i="5"/>
  <c r="E343" i="19"/>
  <c r="MD18" i="5"/>
  <c r="MP27" i="5"/>
  <c r="C346" i="19"/>
  <c r="MG16" i="5"/>
  <c r="MS25" i="5"/>
  <c r="M143" i="2" s="1"/>
  <c r="MF47" i="5"/>
  <c r="M170" i="2" s="1"/>
  <c r="L345" i="19"/>
  <c r="MR56" i="5"/>
  <c r="I347" i="19"/>
  <c r="MH51" i="5"/>
  <c r="MT60" i="5"/>
  <c r="LX48" i="5"/>
  <c r="M337" i="19"/>
  <c r="MJ57" i="5"/>
  <c r="F345" i="19"/>
  <c r="MF19" i="5"/>
  <c r="MR28" i="5"/>
  <c r="MH18" i="5"/>
  <c r="MK86" i="5"/>
  <c r="MJ22" i="5"/>
  <c r="B349" i="19"/>
  <c r="MV31" i="5"/>
  <c r="I149" i="2" s="1"/>
  <c r="AL15" i="21"/>
  <c r="Q339" i="19"/>
  <c r="LZ74" i="5"/>
  <c r="ML83" i="5"/>
  <c r="MG19" i="5"/>
  <c r="F346" i="19"/>
  <c r="MS28" i="5"/>
  <c r="MH19" i="5"/>
  <c r="AM12" i="21"/>
  <c r="AN12" i="21"/>
  <c r="MK19" i="5"/>
  <c r="F350" i="19"/>
  <c r="ML19" i="5"/>
  <c r="F123" i="2" s="1"/>
  <c r="MW28" i="5"/>
  <c r="N146" i="2" s="1"/>
  <c r="P343" i="19"/>
  <c r="MD80" i="5"/>
  <c r="MP89" i="5"/>
  <c r="R337" i="19"/>
  <c r="MJ84" i="5"/>
  <c r="F341" i="19"/>
  <c r="MN28" i="5"/>
  <c r="H146" i="2" s="1"/>
  <c r="LY76" i="5"/>
  <c r="S338" i="19"/>
  <c r="K337" i="19"/>
  <c r="MJ55" i="5"/>
  <c r="ME20" i="5"/>
  <c r="L124" i="2" s="1"/>
  <c r="G344" i="19"/>
  <c r="MQ29" i="5"/>
  <c r="J345" i="19"/>
  <c r="MF45" i="5"/>
  <c r="M168" i="2" s="1"/>
  <c r="MR54" i="5"/>
  <c r="M342" i="19"/>
  <c r="MC48" i="5"/>
  <c r="MO57" i="5"/>
  <c r="AD14" i="21"/>
  <c r="MG47" i="5"/>
  <c r="S339" i="19"/>
  <c r="LZ76" i="5"/>
  <c r="ML85" i="5"/>
  <c r="MD12" i="5"/>
  <c r="AF7" i="21"/>
  <c r="U350" i="19"/>
  <c r="MK87" i="5"/>
  <c r="MK78" i="5"/>
  <c r="ML78" i="5"/>
  <c r="F220" i="2" s="1"/>
  <c r="MW87" i="5"/>
  <c r="F243" i="2" s="1"/>
  <c r="MC12" i="5"/>
  <c r="AE7" i="21"/>
  <c r="LZ50" i="5"/>
  <c r="O339" i="19"/>
  <c r="ML59" i="5"/>
  <c r="S341" i="19"/>
  <c r="MN85" i="5"/>
  <c r="C344" i="19"/>
  <c r="ME16" i="5"/>
  <c r="MQ25" i="5"/>
  <c r="M338" i="19"/>
  <c r="LY48" i="5"/>
  <c r="N337" i="19"/>
  <c r="LX49" i="5"/>
  <c r="MJ58" i="5"/>
  <c r="LY74" i="5"/>
  <c r="Q338" i="19"/>
  <c r="MG48" i="5"/>
  <c r="L171" i="2" s="1"/>
  <c r="M346" i="19"/>
  <c r="MS57" i="5"/>
  <c r="MH48" i="5"/>
  <c r="AM10" i="21"/>
  <c r="AN10" i="21"/>
  <c r="I342" i="19"/>
  <c r="MO60" i="5"/>
  <c r="R338" i="19"/>
  <c r="LY75" i="5"/>
  <c r="MF12" i="5"/>
  <c r="AH7" i="21"/>
  <c r="L341" i="19"/>
  <c r="MN56" i="5"/>
  <c r="H193" i="2" s="1"/>
  <c r="T339" i="19"/>
  <c r="LZ77" i="5"/>
  <c r="ML86" i="5"/>
  <c r="N346" i="19"/>
  <c r="MG49" i="5"/>
  <c r="MS58" i="5"/>
  <c r="MH49" i="5"/>
  <c r="ME19" i="5"/>
  <c r="F344" i="19"/>
  <c r="MQ28" i="5"/>
  <c r="N341" i="19"/>
  <c r="MB49" i="5"/>
  <c r="I172" i="2" s="1"/>
  <c r="MN58" i="5"/>
  <c r="MC17" i="5"/>
  <c r="MC75" i="5"/>
  <c r="MK88" i="5"/>
  <c r="ME49" i="5"/>
  <c r="D338" i="19"/>
  <c r="N340" i="19"/>
  <c r="MM58" i="5"/>
  <c r="O340" i="19"/>
  <c r="MA50" i="5"/>
  <c r="MM59" i="5"/>
  <c r="J340" i="19"/>
  <c r="MM54" i="5"/>
  <c r="S337" i="19"/>
  <c r="MJ85" i="5"/>
  <c r="U337" i="19"/>
  <c r="MJ87" i="5"/>
  <c r="MG17" i="5"/>
  <c r="D346" i="19"/>
  <c r="MS26" i="5"/>
  <c r="MH17" i="5"/>
  <c r="MK46" i="5"/>
  <c r="K350" i="19"/>
  <c r="MK55" i="5"/>
  <c r="E192" i="2" s="1"/>
  <c r="ML46" i="5"/>
  <c r="MW55" i="5"/>
  <c r="G192" i="2" s="1"/>
  <c r="MK83" i="5"/>
  <c r="MK74" i="5"/>
  <c r="Q350" i="19"/>
  <c r="ML74" i="5"/>
  <c r="F216" i="2" s="1"/>
  <c r="MW83" i="5"/>
  <c r="M239" i="2" s="1"/>
  <c r="MD51" i="5"/>
  <c r="I343" i="19"/>
  <c r="MP60" i="5"/>
  <c r="G339" i="19"/>
  <c r="ML29" i="5"/>
  <c r="MG50" i="5"/>
  <c r="O346" i="19"/>
  <c r="MS59" i="5"/>
  <c r="MH50" i="5"/>
  <c r="P345" i="19"/>
  <c r="MR89" i="5"/>
  <c r="O337" i="19"/>
  <c r="MJ59" i="5"/>
  <c r="O338" i="19"/>
  <c r="LY50" i="5"/>
  <c r="H341" i="19"/>
  <c r="MN30" i="5"/>
  <c r="H343" i="19"/>
  <c r="MD21" i="5"/>
  <c r="MP30" i="5"/>
  <c r="E350" i="19"/>
  <c r="MK27" i="5"/>
  <c r="MK18" i="5"/>
  <c r="ML18" i="5"/>
  <c r="MW27" i="5"/>
  <c r="G145" i="2" s="1"/>
  <c r="O344" i="19"/>
  <c r="ME50" i="5"/>
  <c r="L173" i="2" s="1"/>
  <c r="MQ59" i="5"/>
  <c r="MG45" i="5"/>
  <c r="MI51" i="5"/>
  <c r="MH16" i="5"/>
  <c r="B348" i="19"/>
  <c r="MU31" i="5"/>
  <c r="MF20" i="5"/>
  <c r="M124" i="2" s="1"/>
  <c r="MC19" i="5"/>
  <c r="LY46" i="5"/>
  <c r="K338" i="19"/>
  <c r="Z12" i="21"/>
  <c r="MB45" i="5"/>
  <c r="J341" i="19"/>
  <c r="MN54" i="5"/>
  <c r="H191" i="2" s="1"/>
  <c r="Q340" i="19"/>
  <c r="MA74" i="5"/>
  <c r="MM83" i="5"/>
  <c r="ME17" i="5"/>
  <c r="D344" i="19"/>
  <c r="MQ26" i="5"/>
  <c r="G337" i="19"/>
  <c r="MJ29" i="5"/>
  <c r="V346" i="19"/>
  <c r="MG79" i="5"/>
  <c r="L221" i="2" s="1"/>
  <c r="MS88" i="5"/>
  <c r="M244" i="2" s="1"/>
  <c r="MH79" i="5"/>
  <c r="LY18" i="5"/>
  <c r="E338" i="19"/>
  <c r="D350" i="19"/>
  <c r="MK26" i="5"/>
  <c r="MK17" i="5"/>
  <c r="ML17" i="5"/>
  <c r="F121" i="2" s="1"/>
  <c r="MW26" i="5"/>
  <c r="E144" i="2" s="1"/>
  <c r="P347" i="19"/>
  <c r="MH80" i="5"/>
  <c r="MT89" i="5"/>
  <c r="R350" i="19"/>
  <c r="MK84" i="5"/>
  <c r="MK75" i="5"/>
  <c r="ML75" i="5"/>
  <c r="F217" i="2" s="1"/>
  <c r="MW84" i="5"/>
  <c r="MG12" i="5"/>
  <c r="AI7" i="21"/>
  <c r="E344" i="19"/>
  <c r="ME18" i="5"/>
  <c r="L122" i="2" s="1"/>
  <c r="MQ27" i="5"/>
  <c r="I344" i="19"/>
  <c r="ME51" i="5"/>
  <c r="MQ60" i="5"/>
  <c r="C343" i="19"/>
  <c r="MD16" i="5"/>
  <c r="MP25" i="5"/>
  <c r="C339" i="19"/>
  <c r="ML25" i="5"/>
  <c r="MD45" i="5"/>
  <c r="MC45" i="5"/>
  <c r="J168" i="2" s="1"/>
  <c r="J342" i="19"/>
  <c r="MO54" i="5"/>
  <c r="O342" i="19"/>
  <c r="MO59" i="5"/>
  <c r="MK56" i="5"/>
  <c r="MC16" i="5"/>
  <c r="J120" i="2" s="1"/>
  <c r="ME48" i="5"/>
  <c r="LZ36" i="5"/>
  <c r="LW37" i="5"/>
  <c r="LX35" i="5"/>
  <c r="LY45" i="5" s="1"/>
  <c r="LX9" i="5"/>
  <c r="MB36" i="5"/>
  <c r="LZ9" i="5"/>
  <c r="LZ35" i="5"/>
  <c r="MB41" i="5"/>
  <c r="MB40" i="5"/>
  <c r="LY11" i="5"/>
  <c r="LX11" i="5"/>
  <c r="LX7" i="5"/>
  <c r="LY17" i="5" s="1"/>
  <c r="MK70" i="5"/>
  <c r="LZ11" i="5"/>
  <c r="MB8" i="5"/>
  <c r="MC18" i="5" s="1"/>
  <c r="J122" i="2" s="1"/>
  <c r="LY6" i="5"/>
  <c r="LZ16" i="5" s="1"/>
  <c r="LZ39" i="5"/>
  <c r="LX70" i="5"/>
  <c r="LY70" i="5"/>
  <c r="LZ70" i="5"/>
  <c r="LZ8" i="5"/>
  <c r="LY41" i="5"/>
  <c r="LZ41" i="5"/>
  <c r="MB70" i="5"/>
  <c r="LX41" i="5"/>
  <c r="ME70" i="5"/>
  <c r="MF80" i="5" s="1"/>
  <c r="M222" i="2" s="1"/>
  <c r="LW69" i="5"/>
  <c r="MA68" i="5"/>
  <c r="MB78" i="5" s="1"/>
  <c r="I220" i="2" s="1"/>
  <c r="LW68" i="5"/>
  <c r="LW10" i="5"/>
  <c r="MA66" i="5"/>
  <c r="LW64" i="5"/>
  <c r="LX74" i="5" s="1"/>
  <c r="MA65" i="5"/>
  <c r="MB75" i="5" s="1"/>
  <c r="I217" i="2" s="1"/>
  <c r="LY9" i="5"/>
  <c r="MK28" i="5" s="1"/>
  <c r="MA6" i="5"/>
  <c r="AC4" i="21"/>
  <c r="Y5" i="21"/>
  <c r="Y6" i="21"/>
  <c r="Z14" i="21" s="1"/>
  <c r="MA69" i="5"/>
  <c r="MA37" i="5"/>
  <c r="MB47" i="5" s="1"/>
  <c r="I170" i="2" s="1"/>
  <c r="MA8" i="5"/>
  <c r="AC2" i="21"/>
  <c r="MA67" i="5"/>
  <c r="MB77" i="5" s="1"/>
  <c r="I219" i="2" s="1"/>
  <c r="LW67" i="5"/>
  <c r="LW9" i="5"/>
  <c r="MA38" i="5"/>
  <c r="MB48" i="5" s="1"/>
  <c r="I171" i="2" s="1"/>
  <c r="MA9" i="5"/>
  <c r="MB19" i="5" s="1"/>
  <c r="I123" i="2" s="1"/>
  <c r="MA7" i="5"/>
  <c r="AC3" i="21"/>
  <c r="MA11" i="5"/>
  <c r="LW65" i="5"/>
  <c r="LX75" i="5" s="1"/>
  <c r="Y2" i="21"/>
  <c r="LW8" i="5"/>
  <c r="LW66" i="5"/>
  <c r="LW36" i="5"/>
  <c r="LW7" i="5"/>
  <c r="LW6" i="5"/>
  <c r="LW35" i="5"/>
  <c r="LW11" i="5"/>
  <c r="LW40" i="5"/>
  <c r="LX50" i="5" s="1"/>
  <c r="Y3" i="21"/>
  <c r="Z11" i="21" s="1"/>
  <c r="LY39" i="5"/>
  <c r="LY10" i="5"/>
  <c r="AI15" i="21" l="1"/>
  <c r="AF15" i="21"/>
  <c r="LY49" i="5"/>
  <c r="N338" i="19"/>
  <c r="MK58" i="5"/>
  <c r="LX76" i="5"/>
  <c r="S336" i="19"/>
  <c r="MI85" i="5"/>
  <c r="P241" i="2" s="1"/>
  <c r="LX77" i="5"/>
  <c r="T336" i="19"/>
  <c r="MI86" i="5"/>
  <c r="P242" i="2" s="1"/>
  <c r="AC12" i="21"/>
  <c r="AD12" i="21"/>
  <c r="S340" i="19"/>
  <c r="MA76" i="5"/>
  <c r="MM85" i="5"/>
  <c r="G241" i="2" s="1"/>
  <c r="LZ51" i="5"/>
  <c r="I339" i="19"/>
  <c r="ML60" i="5"/>
  <c r="LY80" i="5"/>
  <c r="P338" i="19"/>
  <c r="MK30" i="5"/>
  <c r="H338" i="19"/>
  <c r="LY21" i="5"/>
  <c r="B343" i="19"/>
  <c r="MD22" i="5"/>
  <c r="MP31" i="5"/>
  <c r="D336" i="19"/>
  <c r="MI26" i="5"/>
  <c r="P144" i="2" s="1"/>
  <c r="E336" i="19"/>
  <c r="MI27" i="5"/>
  <c r="P145" i="2" s="1"/>
  <c r="H340" i="19"/>
  <c r="MA21" i="5"/>
  <c r="H125" i="2" s="1"/>
  <c r="MM30" i="5"/>
  <c r="G148" i="2" s="1"/>
  <c r="MA77" i="5"/>
  <c r="T340" i="19"/>
  <c r="MM86" i="5"/>
  <c r="G242" i="2" s="1"/>
  <c r="C340" i="19"/>
  <c r="MA16" i="5"/>
  <c r="H120" i="2" s="1"/>
  <c r="MM25" i="5"/>
  <c r="F143" i="2" s="1"/>
  <c r="LX20" i="5"/>
  <c r="G336" i="19"/>
  <c r="MI29" i="5"/>
  <c r="P147" i="2" s="1"/>
  <c r="AD7" i="21"/>
  <c r="AE15" i="21" s="1"/>
  <c r="MB12" i="5"/>
  <c r="MC22" i="5" s="1"/>
  <c r="LY12" i="5"/>
  <c r="AA7" i="21"/>
  <c r="AA15" i="21" s="1"/>
  <c r="MB50" i="5"/>
  <c r="I173" i="2" s="1"/>
  <c r="O341" i="19"/>
  <c r="MN59" i="5"/>
  <c r="J337" i="19"/>
  <c r="LX45" i="5"/>
  <c r="MJ54" i="5"/>
  <c r="MC50" i="5"/>
  <c r="J173" i="2" s="1"/>
  <c r="MG22" i="5"/>
  <c r="B346" i="19"/>
  <c r="MS31" i="5"/>
  <c r="B342" i="19"/>
  <c r="MO31" i="5"/>
  <c r="AJ15" i="21"/>
  <c r="LX18" i="5"/>
  <c r="F122" i="2" s="1"/>
  <c r="LX46" i="5"/>
  <c r="F169" i="2" s="1"/>
  <c r="K336" i="19"/>
  <c r="MI55" i="5"/>
  <c r="P192" i="2" s="1"/>
  <c r="Z10" i="21"/>
  <c r="AC11" i="21"/>
  <c r="AD11" i="21"/>
  <c r="AC10" i="21"/>
  <c r="AD10" i="21"/>
  <c r="LX78" i="5"/>
  <c r="U336" i="19"/>
  <c r="MI87" i="5"/>
  <c r="ME12" i="5"/>
  <c r="AG7" i="21"/>
  <c r="AG15" i="21" s="1"/>
  <c r="Z7" i="21"/>
  <c r="LX12" i="5"/>
  <c r="P337" i="19"/>
  <c r="MJ89" i="5"/>
  <c r="MC51" i="5"/>
  <c r="J174" i="2" s="1"/>
  <c r="I341" i="19"/>
  <c r="MN60" i="5"/>
  <c r="L336" i="19"/>
  <c r="MI56" i="5"/>
  <c r="LX47" i="5"/>
  <c r="MB76" i="5"/>
  <c r="I218" i="2" s="1"/>
  <c r="B347" i="19"/>
  <c r="MH22" i="5"/>
  <c r="MT31" i="5"/>
  <c r="R336" i="19"/>
  <c r="MI84" i="5"/>
  <c r="MA17" i="5"/>
  <c r="H121" i="2" s="1"/>
  <c r="D340" i="19"/>
  <c r="MM26" i="5"/>
  <c r="G144" i="2" s="1"/>
  <c r="MA18" i="5"/>
  <c r="E340" i="19"/>
  <c r="MM27" i="5"/>
  <c r="ME80" i="5"/>
  <c r="J222" i="2" s="1"/>
  <c r="P344" i="19"/>
  <c r="MQ89" i="5"/>
  <c r="AB7" i="21"/>
  <c r="LZ12" i="5"/>
  <c r="N339" i="19"/>
  <c r="LZ49" i="5"/>
  <c r="G172" i="2" s="1"/>
  <c r="ML58" i="5"/>
  <c r="F195" i="2" s="1"/>
  <c r="P350" i="19"/>
  <c r="MK80" i="5"/>
  <c r="E222" i="2" s="1"/>
  <c r="MK89" i="5"/>
  <c r="ML80" i="5"/>
  <c r="F222" i="2" s="1"/>
  <c r="MW89" i="5"/>
  <c r="F245" i="2" s="1"/>
  <c r="J339" i="19"/>
  <c r="LZ45" i="5"/>
  <c r="ML54" i="5"/>
  <c r="LZ46" i="5"/>
  <c r="K339" i="19"/>
  <c r="ML55" i="5"/>
  <c r="LZ20" i="5"/>
  <c r="G124" i="2" s="1"/>
  <c r="LY20" i="5"/>
  <c r="F124" i="2" s="1"/>
  <c r="G338" i="19"/>
  <c r="Z13" i="21"/>
  <c r="P341" i="19"/>
  <c r="MN89" i="5"/>
  <c r="P339" i="19"/>
  <c r="LZ80" i="5"/>
  <c r="ML89" i="5"/>
  <c r="O336" i="19"/>
  <c r="MI59" i="5"/>
  <c r="P196" i="2" s="1"/>
  <c r="F340" i="19"/>
  <c r="MA19" i="5"/>
  <c r="H123" i="2" s="1"/>
  <c r="MM28" i="5"/>
  <c r="G146" i="2" s="1"/>
  <c r="L340" i="19"/>
  <c r="MA47" i="5"/>
  <c r="G170" i="2" s="1"/>
  <c r="MM56" i="5"/>
  <c r="G193" i="2" s="1"/>
  <c r="F338" i="19"/>
  <c r="LY19" i="5"/>
  <c r="MA78" i="5"/>
  <c r="G220" i="2" s="1"/>
  <c r="U340" i="19"/>
  <c r="MM87" i="5"/>
  <c r="G243" i="2" s="1"/>
  <c r="LY16" i="5"/>
  <c r="C338" i="19"/>
  <c r="F339" i="19"/>
  <c r="LZ19" i="5"/>
  <c r="ML28" i="5"/>
  <c r="MB21" i="5"/>
  <c r="I125" i="2" s="1"/>
  <c r="MA45" i="5"/>
  <c r="MA49" i="5"/>
  <c r="MF22" i="5"/>
  <c r="M126" i="2" s="1"/>
  <c r="B345" i="19"/>
  <c r="MR31" i="5"/>
  <c r="MA46" i="5"/>
  <c r="MB17" i="5"/>
  <c r="I121" i="2" s="1"/>
  <c r="MC80" i="5"/>
  <c r="MK25" i="5"/>
  <c r="LX16" i="5"/>
  <c r="C336" i="19"/>
  <c r="MI25" i="5"/>
  <c r="F336" i="19"/>
  <c r="MI28" i="5"/>
  <c r="P146" i="2" s="1"/>
  <c r="LZ21" i="5"/>
  <c r="H339" i="19"/>
  <c r="ML30" i="5"/>
  <c r="F148" i="2" s="1"/>
  <c r="F337" i="19"/>
  <c r="LX19" i="5"/>
  <c r="MJ28" i="5"/>
  <c r="H336" i="19"/>
  <c r="MI30" i="5"/>
  <c r="P148" i="2" s="1"/>
  <c r="M340" i="19"/>
  <c r="MA48" i="5"/>
  <c r="MM57" i="5"/>
  <c r="G194" i="2" s="1"/>
  <c r="V340" i="19"/>
  <c r="MA79" i="5"/>
  <c r="H221" i="2" s="1"/>
  <c r="MM88" i="5"/>
  <c r="F244" i="2" s="1"/>
  <c r="MB79" i="5"/>
  <c r="I221" i="2" s="1"/>
  <c r="R340" i="19"/>
  <c r="MA75" i="5"/>
  <c r="MM84" i="5"/>
  <c r="G240" i="2" s="1"/>
  <c r="LY51" i="5"/>
  <c r="I338" i="19"/>
  <c r="LX17" i="5"/>
  <c r="D337" i="19"/>
  <c r="MJ26" i="5"/>
  <c r="MB46" i="5"/>
  <c r="K341" i="19"/>
  <c r="MN55" i="5"/>
  <c r="MC46" i="5"/>
  <c r="J169" i="2" s="1"/>
  <c r="MB16" i="5"/>
  <c r="I120" i="2" s="1"/>
  <c r="J336" i="19"/>
  <c r="MI54" i="5"/>
  <c r="P191" i="2" s="1"/>
  <c r="Q336" i="19"/>
  <c r="MI83" i="5"/>
  <c r="LX79" i="5"/>
  <c r="V336" i="19"/>
  <c r="MI88" i="5"/>
  <c r="P244" i="2" s="1"/>
  <c r="I337" i="19"/>
  <c r="MJ60" i="5"/>
  <c r="E339" i="19"/>
  <c r="LZ18" i="5"/>
  <c r="ML27" i="5"/>
  <c r="E341" i="19"/>
  <c r="MB18" i="5"/>
  <c r="I122" i="2" s="1"/>
  <c r="MN27" i="5"/>
  <c r="H145" i="2" s="1"/>
  <c r="H337" i="19"/>
  <c r="LX21" i="5"/>
  <c r="MJ30" i="5"/>
  <c r="MK29" i="5"/>
  <c r="MK41" i="5"/>
  <c r="MA70" i="5"/>
  <c r="MB80" i="5" s="1"/>
  <c r="I222" i="2" s="1"/>
  <c r="LW41" i="5"/>
  <c r="AB15" i="21" l="1"/>
  <c r="I350" i="19"/>
  <c r="MK60" i="5"/>
  <c r="MK51" i="5"/>
  <c r="ML51" i="5"/>
  <c r="F174" i="2" s="1"/>
  <c r="MW60" i="5"/>
  <c r="B337" i="19"/>
  <c r="MJ31" i="5"/>
  <c r="LY22" i="5"/>
  <c r="B338" i="19"/>
  <c r="LX51" i="5"/>
  <c r="I336" i="19"/>
  <c r="MI60" i="5"/>
  <c r="P197" i="2" s="1"/>
  <c r="AM7" i="21"/>
  <c r="MK12" i="5"/>
  <c r="AH15" i="21"/>
  <c r="B341" i="19"/>
  <c r="MN31" i="5"/>
  <c r="Y7" i="21"/>
  <c r="LW12" i="5"/>
  <c r="LX22" i="5" s="1"/>
  <c r="LZ22" i="5"/>
  <c r="B339" i="19"/>
  <c r="ML31" i="5"/>
  <c r="ME22" i="5"/>
  <c r="B344" i="19"/>
  <c r="MQ31" i="5"/>
  <c r="MA80" i="5"/>
  <c r="P340" i="19"/>
  <c r="MM89" i="5"/>
  <c r="G245" i="2" s="1"/>
  <c r="MA41" i="5"/>
  <c r="LW70" i="5"/>
  <c r="P336" i="19" l="1"/>
  <c r="MI89" i="5"/>
  <c r="P245" i="2" s="1"/>
  <c r="LX80" i="5"/>
  <c r="AC7" i="21"/>
  <c r="MA12" i="5"/>
  <c r="MA51" i="5"/>
  <c r="I340" i="19"/>
  <c r="MM60" i="5"/>
  <c r="E197" i="2" s="1"/>
  <c r="MB51" i="5"/>
  <c r="I174" i="2" s="1"/>
  <c r="MK22" i="5"/>
  <c r="E126" i="2" s="1"/>
  <c r="B350" i="19"/>
  <c r="MK31" i="5"/>
  <c r="ML22" i="5"/>
  <c r="F126" i="2" s="1"/>
  <c r="MW31" i="5"/>
  <c r="B336" i="19"/>
  <c r="MI31" i="5"/>
  <c r="P149" i="2" s="1"/>
  <c r="AM15" i="21"/>
  <c r="AN15" i="21"/>
  <c r="Z15" i="21"/>
  <c r="MA22" i="5" l="1"/>
  <c r="B340" i="19"/>
  <c r="MM31" i="5"/>
  <c r="E149" i="2" s="1"/>
  <c r="MB22" i="5"/>
  <c r="I126" i="2" s="1"/>
  <c r="AC15" i="21"/>
  <c r="AD15" i="21"/>
  <c r="U6" i="21" l="1"/>
  <c r="U2" i="21"/>
  <c r="U5" i="21"/>
  <c r="U3" i="21"/>
  <c r="U4" i="21"/>
  <c r="LS68" i="5" l="1"/>
  <c r="LV39" i="5"/>
  <c r="LS8" i="5"/>
  <c r="LS39" i="5"/>
  <c r="LS64" i="5"/>
  <c r="LS6" i="5"/>
  <c r="LS66" i="5"/>
  <c r="LU37" i="5"/>
  <c r="LV67" i="5"/>
  <c r="LV40" i="5"/>
  <c r="LU38" i="5"/>
  <c r="LS67" i="5"/>
  <c r="X2" i="21"/>
  <c r="LV36" i="5"/>
  <c r="LT67" i="5"/>
  <c r="LV68" i="5"/>
  <c r="W2" i="21"/>
  <c r="W4" i="21"/>
  <c r="LU69" i="5"/>
  <c r="X6" i="21"/>
  <c r="Y14" i="21" s="1"/>
  <c r="LV64" i="5"/>
  <c r="X3" i="21"/>
  <c r="Y11" i="21" s="1"/>
  <c r="LR69" i="5"/>
  <c r="LV35" i="5"/>
  <c r="LU68" i="5"/>
  <c r="LU65" i="5"/>
  <c r="LT66" i="5"/>
  <c r="X4" i="21"/>
  <c r="LU64" i="5"/>
  <c r="LU35" i="5"/>
  <c r="LU66" i="5"/>
  <c r="LT38" i="5"/>
  <c r="LT35" i="5"/>
  <c r="T4" i="21"/>
  <c r="LT40" i="5"/>
  <c r="T6" i="21"/>
  <c r="LT7" i="5"/>
  <c r="LT9" i="5"/>
  <c r="LT65" i="5"/>
  <c r="V4" i="21"/>
  <c r="V2" i="21"/>
  <c r="LR65" i="5"/>
  <c r="LR64" i="5"/>
  <c r="LT68" i="5"/>
  <c r="LT69" i="5"/>
  <c r="LR35" i="5"/>
  <c r="LR11" i="5"/>
  <c r="LR40" i="5"/>
  <c r="LR66" i="5"/>
  <c r="LR39" i="5"/>
  <c r="U333" i="19" l="1"/>
  <c r="LT78" i="5"/>
  <c r="MF87" i="5"/>
  <c r="LR30" i="5"/>
  <c r="MD30" i="5"/>
  <c r="LR83" i="5"/>
  <c r="MD83" i="5"/>
  <c r="D333" i="19"/>
  <c r="MF26" i="5"/>
  <c r="LR54" i="5"/>
  <c r="MD54" i="5"/>
  <c r="LR84" i="5"/>
  <c r="MD84" i="5"/>
  <c r="LU79" i="5"/>
  <c r="V334" i="19"/>
  <c r="MG88" i="5"/>
  <c r="LS49" i="5"/>
  <c r="LS58" i="5"/>
  <c r="N332" i="19"/>
  <c r="ME58" i="5"/>
  <c r="LU78" i="5"/>
  <c r="U334" i="19"/>
  <c r="MG87" i="5"/>
  <c r="Q334" i="19"/>
  <c r="MG83" i="5"/>
  <c r="R334" i="19"/>
  <c r="LU75" i="5"/>
  <c r="MG84" i="5"/>
  <c r="LR88" i="5"/>
  <c r="MD88" i="5"/>
  <c r="U335" i="19"/>
  <c r="LV78" i="5"/>
  <c r="MH87" i="5"/>
  <c r="LW78" i="5"/>
  <c r="E332" i="19"/>
  <c r="LS27" i="5"/>
  <c r="ME27" i="5"/>
  <c r="M333" i="19"/>
  <c r="MF57" i="5"/>
  <c r="LR85" i="5"/>
  <c r="MD85" i="5"/>
  <c r="O333" i="19"/>
  <c r="MF59" i="5"/>
  <c r="J333" i="19"/>
  <c r="MF54" i="5"/>
  <c r="S334" i="19"/>
  <c r="LU76" i="5"/>
  <c r="MG85" i="5"/>
  <c r="X12" i="21"/>
  <c r="Y12" i="21"/>
  <c r="N335" i="19"/>
  <c r="MH58" i="5"/>
  <c r="LW49" i="5"/>
  <c r="LR58" i="5"/>
  <c r="MD58" i="5"/>
  <c r="V333" i="19"/>
  <c r="MF88" i="5"/>
  <c r="J334" i="19"/>
  <c r="LU45" i="5"/>
  <c r="MG54" i="5"/>
  <c r="Q335" i="19"/>
  <c r="LV74" i="5"/>
  <c r="MH83" i="5"/>
  <c r="LW74" i="5"/>
  <c r="LT77" i="5"/>
  <c r="T333" i="19"/>
  <c r="MF86" i="5"/>
  <c r="LS76" i="5"/>
  <c r="LS85" i="5"/>
  <c r="S332" i="19"/>
  <c r="ME85" i="5"/>
  <c r="K335" i="19"/>
  <c r="MH55" i="5"/>
  <c r="LW46" i="5"/>
  <c r="LS25" i="5"/>
  <c r="C332" i="19"/>
  <c r="ME25" i="5"/>
  <c r="U332" i="19"/>
  <c r="LS87" i="5"/>
  <c r="ME87" i="5"/>
  <c r="R333" i="19"/>
  <c r="MF84" i="5"/>
  <c r="F333" i="19"/>
  <c r="MF28" i="5"/>
  <c r="LV45" i="5"/>
  <c r="J335" i="19"/>
  <c r="MH54" i="5"/>
  <c r="LW45" i="5"/>
  <c r="X10" i="21"/>
  <c r="Y10" i="21"/>
  <c r="O335" i="19"/>
  <c r="MH59" i="5"/>
  <c r="LW50" i="5"/>
  <c r="Q332" i="19"/>
  <c r="LS74" i="5"/>
  <c r="LS83" i="5"/>
  <c r="ME83" i="5"/>
  <c r="LR59" i="5"/>
  <c r="MD59" i="5"/>
  <c r="S333" i="19"/>
  <c r="LT76" i="5"/>
  <c r="MF85" i="5"/>
  <c r="LS86" i="5"/>
  <c r="T332" i="19"/>
  <c r="ME86" i="5"/>
  <c r="LU48" i="5"/>
  <c r="M334" i="19"/>
  <c r="MG57" i="5"/>
  <c r="T335" i="19"/>
  <c r="MH86" i="5"/>
  <c r="LW77" i="5"/>
  <c r="L334" i="19"/>
  <c r="MG56" i="5"/>
  <c r="LV10" i="5"/>
  <c r="LS35" i="5"/>
  <c r="LT45" i="5" s="1"/>
  <c r="LS37" i="5"/>
  <c r="LS10" i="5"/>
  <c r="LV6" i="5"/>
  <c r="LS70" i="5"/>
  <c r="LS41" i="5"/>
  <c r="LU10" i="5"/>
  <c r="LS69" i="5"/>
  <c r="LT79" i="5" s="1"/>
  <c r="LS65" i="5"/>
  <c r="LT75" i="5" s="1"/>
  <c r="LR67" i="5"/>
  <c r="LS11" i="5"/>
  <c r="LU39" i="5"/>
  <c r="LS40" i="5"/>
  <c r="LS36" i="5"/>
  <c r="LS7" i="5"/>
  <c r="LV65" i="5"/>
  <c r="LS38" i="5"/>
  <c r="LS9" i="5"/>
  <c r="LV38" i="5"/>
  <c r="W6" i="21"/>
  <c r="X14" i="21" s="1"/>
  <c r="LV7" i="5"/>
  <c r="LV66" i="5"/>
  <c r="X5" i="21"/>
  <c r="LV9" i="5"/>
  <c r="W3" i="21"/>
  <c r="X11" i="21" s="1"/>
  <c r="W5" i="21"/>
  <c r="LU67" i="5"/>
  <c r="LU9" i="5"/>
  <c r="LV37" i="5"/>
  <c r="LV8" i="5"/>
  <c r="LU8" i="5"/>
  <c r="LU6" i="5"/>
  <c r="LU36" i="5"/>
  <c r="LU7" i="5"/>
  <c r="LV69" i="5"/>
  <c r="LV11" i="5"/>
  <c r="LT64" i="5"/>
  <c r="LU40" i="5"/>
  <c r="LU11" i="5"/>
  <c r="LT36" i="5"/>
  <c r="V5" i="21"/>
  <c r="LT10" i="5"/>
  <c r="LR6" i="5"/>
  <c r="LT39" i="5"/>
  <c r="T3" i="21"/>
  <c r="V6" i="21"/>
  <c r="LT37" i="5"/>
  <c r="LT8" i="5"/>
  <c r="V3" i="21"/>
  <c r="LT6" i="5"/>
  <c r="LR68" i="5"/>
  <c r="T2" i="21"/>
  <c r="LT11" i="5"/>
  <c r="LR10" i="5"/>
  <c r="T5" i="21"/>
  <c r="LR7" i="5"/>
  <c r="LR36" i="5"/>
  <c r="LR37" i="5"/>
  <c r="LR8" i="5"/>
  <c r="LR38" i="5"/>
  <c r="LR9" i="5"/>
  <c r="LR25" i="5" l="1"/>
  <c r="MD25" i="5"/>
  <c r="V335" i="19"/>
  <c r="LV79" i="5"/>
  <c r="MH88" i="5"/>
  <c r="LW79" i="5"/>
  <c r="T334" i="19"/>
  <c r="LU77" i="5"/>
  <c r="MG86" i="5"/>
  <c r="LS59" i="5"/>
  <c r="O332" i="19"/>
  <c r="LS50" i="5"/>
  <c r="ME59" i="5"/>
  <c r="C335" i="19"/>
  <c r="LV16" i="5"/>
  <c r="MH25" i="5"/>
  <c r="LW16" i="5"/>
  <c r="LR56" i="5"/>
  <c r="MD56" i="5"/>
  <c r="LR29" i="5"/>
  <c r="MD29" i="5"/>
  <c r="LT46" i="5"/>
  <c r="K333" i="19"/>
  <c r="MF55" i="5"/>
  <c r="M192" i="2" s="1"/>
  <c r="LU17" i="5"/>
  <c r="D334" i="19"/>
  <c r="MG26" i="5"/>
  <c r="LV49" i="5"/>
  <c r="LU49" i="5"/>
  <c r="N334" i="19"/>
  <c r="MG58" i="5"/>
  <c r="LS29" i="5"/>
  <c r="G332" i="19"/>
  <c r="LS20" i="5"/>
  <c r="ME29" i="5"/>
  <c r="LR55" i="5"/>
  <c r="MD55" i="5"/>
  <c r="K192" i="2" s="1"/>
  <c r="LR26" i="5"/>
  <c r="MD26" i="5"/>
  <c r="H334" i="19"/>
  <c r="LU21" i="5"/>
  <c r="MG30" i="5"/>
  <c r="LU46" i="5"/>
  <c r="K334" i="19"/>
  <c r="MG55" i="5"/>
  <c r="M335" i="19"/>
  <c r="LV48" i="5"/>
  <c r="MH57" i="5"/>
  <c r="LW48" i="5"/>
  <c r="H332" i="19"/>
  <c r="LS21" i="5"/>
  <c r="LS30" i="5"/>
  <c r="ME30" i="5"/>
  <c r="L148" i="2" s="1"/>
  <c r="L332" i="19"/>
  <c r="LS56" i="5"/>
  <c r="LS47" i="5"/>
  <c r="ME56" i="5"/>
  <c r="H333" i="19"/>
  <c r="LT21" i="5"/>
  <c r="MF30" i="5"/>
  <c r="C334" i="19"/>
  <c r="LU16" i="5"/>
  <c r="MG25" i="5"/>
  <c r="LV19" i="5"/>
  <c r="F335" i="19"/>
  <c r="MH28" i="5"/>
  <c r="LW19" i="5"/>
  <c r="LT19" i="5"/>
  <c r="LS19" i="5"/>
  <c r="F332" i="19"/>
  <c r="LS28" i="5"/>
  <c r="ME28" i="5"/>
  <c r="L146" i="2" s="1"/>
  <c r="LS77" i="5"/>
  <c r="LR86" i="5"/>
  <c r="MD86" i="5"/>
  <c r="K242" i="2" s="1"/>
  <c r="U7" i="21"/>
  <c r="LS12" i="5"/>
  <c r="LS54" i="5"/>
  <c r="J332" i="19"/>
  <c r="LS45" i="5"/>
  <c r="ME54" i="5"/>
  <c r="LT47" i="5"/>
  <c r="L333" i="19"/>
  <c r="MF56" i="5"/>
  <c r="LR28" i="5"/>
  <c r="MD28" i="5"/>
  <c r="LR57" i="5"/>
  <c r="MD57" i="5"/>
  <c r="K194" i="2" s="1"/>
  <c r="LT49" i="5"/>
  <c r="N333" i="19"/>
  <c r="MF58" i="5"/>
  <c r="K195" i="2" s="1"/>
  <c r="LV50" i="5"/>
  <c r="O334" i="19"/>
  <c r="LU50" i="5"/>
  <c r="MG59" i="5"/>
  <c r="LR27" i="5"/>
  <c r="MD27" i="5"/>
  <c r="K145" i="2" s="1"/>
  <c r="LS78" i="5"/>
  <c r="LR87" i="5"/>
  <c r="MD87" i="5"/>
  <c r="K243" i="2" s="1"/>
  <c r="E334" i="19"/>
  <c r="LU18" i="5"/>
  <c r="MG27" i="5"/>
  <c r="X13" i="21"/>
  <c r="Y13" i="21"/>
  <c r="LT48" i="5"/>
  <c r="LS57" i="5"/>
  <c r="LS48" i="5"/>
  <c r="M332" i="19"/>
  <c r="ME57" i="5"/>
  <c r="L194" i="2" s="1"/>
  <c r="LV20" i="5"/>
  <c r="LU20" i="5"/>
  <c r="G334" i="19"/>
  <c r="MG29" i="5"/>
  <c r="G335" i="19"/>
  <c r="MH29" i="5"/>
  <c r="LW20" i="5"/>
  <c r="LV77" i="5"/>
  <c r="LV46" i="5"/>
  <c r="LT16" i="5"/>
  <c r="C333" i="19"/>
  <c r="MF25" i="5"/>
  <c r="LV18" i="5"/>
  <c r="E335" i="19"/>
  <c r="MH27" i="5"/>
  <c r="LW18" i="5"/>
  <c r="LV76" i="5"/>
  <c r="S335" i="19"/>
  <c r="MH85" i="5"/>
  <c r="LW76" i="5"/>
  <c r="R335" i="19"/>
  <c r="LV75" i="5"/>
  <c r="MH84" i="5"/>
  <c r="LW75" i="5"/>
  <c r="LS75" i="5"/>
  <c r="R332" i="19"/>
  <c r="LS84" i="5"/>
  <c r="ME84" i="5"/>
  <c r="L240" i="2" s="1"/>
  <c r="I332" i="19"/>
  <c r="LS60" i="5"/>
  <c r="ME60" i="5"/>
  <c r="G333" i="19"/>
  <c r="LT20" i="5"/>
  <c r="MF29" i="5"/>
  <c r="M147" i="2" s="1"/>
  <c r="LU74" i="5"/>
  <c r="LT74" i="5"/>
  <c r="Q333" i="19"/>
  <c r="MF83" i="5"/>
  <c r="K239" i="2" s="1"/>
  <c r="L335" i="19"/>
  <c r="LV47" i="5"/>
  <c r="MH56" i="5"/>
  <c r="LW47" i="5"/>
  <c r="D335" i="19"/>
  <c r="LV17" i="5"/>
  <c r="MH26" i="5"/>
  <c r="LW17" i="5"/>
  <c r="LT17" i="5"/>
  <c r="LS17" i="5"/>
  <c r="D332" i="19"/>
  <c r="LS26" i="5"/>
  <c r="ME26" i="5"/>
  <c r="L144" i="2" s="1"/>
  <c r="LS79" i="5"/>
  <c r="V332" i="19"/>
  <c r="LS88" i="5"/>
  <c r="ME88" i="5"/>
  <c r="L244" i="2" s="1"/>
  <c r="P332" i="19"/>
  <c r="LS89" i="5"/>
  <c r="ME89" i="5"/>
  <c r="LS16" i="5"/>
  <c r="LT50" i="5"/>
  <c r="LT18" i="5"/>
  <c r="E333" i="19"/>
  <c r="MF27" i="5"/>
  <c r="LV21" i="5"/>
  <c r="H335" i="19"/>
  <c r="MH30" i="5"/>
  <c r="LW21" i="5"/>
  <c r="LU19" i="5"/>
  <c r="F334" i="19"/>
  <c r="MG28" i="5"/>
  <c r="LS46" i="5"/>
  <c r="LS55" i="5"/>
  <c r="K332" i="19"/>
  <c r="ME55" i="5"/>
  <c r="L192" i="2" s="1"/>
  <c r="LU47" i="5"/>
  <c r="LS18" i="5"/>
  <c r="LR70" i="5"/>
  <c r="LT41" i="5"/>
  <c r="LU41" i="5"/>
  <c r="LV41" i="5"/>
  <c r="LV70" i="5"/>
  <c r="LT51" i="5" l="1"/>
  <c r="I333" i="19"/>
  <c r="MF60" i="5"/>
  <c r="LS31" i="5"/>
  <c r="B332" i="19"/>
  <c r="ME31" i="5"/>
  <c r="LR89" i="5"/>
  <c r="MD89" i="5"/>
  <c r="LS80" i="5"/>
  <c r="P335" i="19"/>
  <c r="MH89" i="5"/>
  <c r="LW80" i="5"/>
  <c r="LV51" i="5"/>
  <c r="I335" i="19"/>
  <c r="MH60" i="5"/>
  <c r="LW51" i="5"/>
  <c r="LU51" i="5"/>
  <c r="I334" i="19"/>
  <c r="MG60" i="5"/>
  <c r="LR41" i="5"/>
  <c r="LT70" i="5"/>
  <c r="LU70" i="5"/>
  <c r="P334" i="19" l="1"/>
  <c r="LU80" i="5"/>
  <c r="MG89" i="5"/>
  <c r="LR12" i="5"/>
  <c r="T7" i="21"/>
  <c r="P333" i="19"/>
  <c r="LT80" i="5"/>
  <c r="MF89" i="5"/>
  <c r="LV80" i="5"/>
  <c r="LR60" i="5"/>
  <c r="MD60" i="5"/>
  <c r="LS51" i="5"/>
  <c r="X7" i="21"/>
  <c r="LV12" i="5"/>
  <c r="LU12" i="5"/>
  <c r="W7" i="21"/>
  <c r="LT12" i="5"/>
  <c r="V7" i="21"/>
  <c r="W15" i="21" l="1"/>
  <c r="X15" i="21"/>
  <c r="Y15" i="21"/>
  <c r="LR31" i="5"/>
  <c r="MD31" i="5"/>
  <c r="LS22" i="5"/>
  <c r="LT22" i="5"/>
  <c r="B333" i="19"/>
  <c r="MF31" i="5"/>
  <c r="LU22" i="5"/>
  <c r="B334" i="19"/>
  <c r="MG31" i="5"/>
  <c r="LV22" i="5"/>
  <c r="B335" i="19"/>
  <c r="MH31" i="5"/>
  <c r="LW22" i="5"/>
  <c r="Q6" i="21" l="1"/>
  <c r="Q4" i="21"/>
  <c r="R3" i="21"/>
  <c r="R4" i="21"/>
  <c r="O6" i="21"/>
  <c r="O2" i="21"/>
  <c r="O4" i="21"/>
  <c r="R5" i="21"/>
  <c r="O5" i="21"/>
  <c r="LP69" i="5"/>
  <c r="R6" i="21"/>
  <c r="R2" i="21"/>
  <c r="Q5" i="21"/>
  <c r="LI10" i="5"/>
  <c r="O3" i="21"/>
  <c r="LM69" i="5"/>
  <c r="Q3" i="21"/>
  <c r="Q2" i="21"/>
  <c r="P5" i="21"/>
  <c r="P4" i="21"/>
  <c r="LI8" i="5"/>
  <c r="LI65" i="5"/>
  <c r="LI69" i="5"/>
  <c r="LI68" i="5"/>
  <c r="LI9" i="5"/>
  <c r="LI67" i="5"/>
  <c r="LI39" i="5"/>
  <c r="LI35" i="5"/>
  <c r="LI66" i="5"/>
  <c r="LI64" i="5"/>
  <c r="LI6" i="5"/>
  <c r="LI25" i="5" l="1"/>
  <c r="LU25" i="5"/>
  <c r="LI83" i="5"/>
  <c r="LU83" i="5"/>
  <c r="LI85" i="5"/>
  <c r="LU85" i="5"/>
  <c r="LI54" i="5"/>
  <c r="LU54" i="5"/>
  <c r="LI58" i="5"/>
  <c r="LU58" i="5"/>
  <c r="LI86" i="5"/>
  <c r="LU86" i="5"/>
  <c r="LI28" i="5"/>
  <c r="LU28" i="5"/>
  <c r="LI87" i="5"/>
  <c r="LU87" i="5"/>
  <c r="LI88" i="5"/>
  <c r="LU88" i="5"/>
  <c r="LI84" i="5"/>
  <c r="LU84" i="5"/>
  <c r="LI27" i="5"/>
  <c r="LU27" i="5"/>
  <c r="LM88" i="5"/>
  <c r="LY88" i="5"/>
  <c r="LI29" i="5"/>
  <c r="LU29" i="5"/>
  <c r="LP88" i="5"/>
  <c r="MB88" i="5"/>
  <c r="LP36" i="5"/>
  <c r="LM39" i="5"/>
  <c r="LO67" i="5"/>
  <c r="LH38" i="5"/>
  <c r="LO40" i="5"/>
  <c r="LO65" i="5"/>
  <c r="LP66" i="5"/>
  <c r="LO36" i="5"/>
  <c r="LP65" i="5"/>
  <c r="LM37" i="5"/>
  <c r="LP40" i="5"/>
  <c r="LI70" i="5"/>
  <c r="LN35" i="5"/>
  <c r="LO37" i="5"/>
  <c r="LM68" i="5"/>
  <c r="LM36" i="5"/>
  <c r="LP67" i="5"/>
  <c r="LM64" i="5"/>
  <c r="LO68" i="5"/>
  <c r="LP68" i="5"/>
  <c r="LN40" i="5"/>
  <c r="LN38" i="5"/>
  <c r="LP39" i="5"/>
  <c r="LO38" i="5"/>
  <c r="LM66" i="5"/>
  <c r="LM65" i="5"/>
  <c r="LN7" i="5"/>
  <c r="LM9" i="5"/>
  <c r="LM6" i="5"/>
  <c r="LO64" i="5"/>
  <c r="LN37" i="5"/>
  <c r="LO35" i="5"/>
  <c r="LN10" i="5"/>
  <c r="LM67" i="5"/>
  <c r="LM10" i="5"/>
  <c r="LO66" i="5"/>
  <c r="LM11" i="5"/>
  <c r="LP7" i="5"/>
  <c r="LN65" i="5"/>
  <c r="LO39" i="5"/>
  <c r="LO8" i="5"/>
  <c r="LO10" i="5"/>
  <c r="LP37" i="5"/>
  <c r="LP64" i="5"/>
  <c r="LO69" i="5"/>
  <c r="P3" i="21"/>
  <c r="LP6" i="5"/>
  <c r="P2" i="21"/>
  <c r="N6" i="21"/>
  <c r="LM40" i="5"/>
  <c r="LL11" i="5"/>
  <c r="N3" i="21"/>
  <c r="LN69" i="5"/>
  <c r="LQ39" i="5"/>
  <c r="LQ40" i="5"/>
  <c r="LI37" i="5"/>
  <c r="LK9" i="5"/>
  <c r="LK65" i="5"/>
  <c r="LM35" i="5"/>
  <c r="LH11" i="5"/>
  <c r="LI12" i="5"/>
  <c r="LL69" i="5"/>
  <c r="LL35" i="5"/>
  <c r="N2" i="21"/>
  <c r="M3" i="21"/>
  <c r="LN68" i="5"/>
  <c r="LK67" i="5"/>
  <c r="LL65" i="5"/>
  <c r="LL37" i="5"/>
  <c r="LP9" i="5"/>
  <c r="LP38" i="5"/>
  <c r="LJ65" i="5"/>
  <c r="LI38" i="5"/>
  <c r="LL67" i="5"/>
  <c r="LJ64" i="5"/>
  <c r="LJ39" i="5"/>
  <c r="LK64" i="5"/>
  <c r="LK39" i="5"/>
  <c r="LL39" i="5"/>
  <c r="LK69" i="5"/>
  <c r="LK37" i="5"/>
  <c r="LK66" i="5"/>
  <c r="LL38" i="5"/>
  <c r="LJ69" i="5"/>
  <c r="LH65" i="5"/>
  <c r="LI41" i="5"/>
  <c r="LH64" i="5"/>
  <c r="LI11" i="5"/>
  <c r="LI40" i="5"/>
  <c r="LI7" i="5"/>
  <c r="LI36" i="5"/>
  <c r="LH66" i="5"/>
  <c r="LH68" i="5"/>
  <c r="LH69" i="5"/>
  <c r="LI74" i="5" l="1"/>
  <c r="LI79" i="5"/>
  <c r="LH88" i="5"/>
  <c r="LH79" i="5"/>
  <c r="LT88" i="5"/>
  <c r="LI78" i="5"/>
  <c r="LH87" i="5"/>
  <c r="LH78" i="5"/>
  <c r="LT87" i="5"/>
  <c r="LI76" i="5"/>
  <c r="LH76" i="5"/>
  <c r="LH85" i="5"/>
  <c r="LT85" i="5"/>
  <c r="LI55" i="5"/>
  <c r="LU55" i="5"/>
  <c r="LI26" i="5"/>
  <c r="LU26" i="5"/>
  <c r="LI59" i="5"/>
  <c r="LU59" i="5"/>
  <c r="LI21" i="5"/>
  <c r="LI30" i="5"/>
  <c r="LU30" i="5"/>
  <c r="LH74" i="5"/>
  <c r="LH83" i="5"/>
  <c r="LT83" i="5"/>
  <c r="LI60" i="5"/>
  <c r="LU60" i="5"/>
  <c r="LI75" i="5"/>
  <c r="LH75" i="5"/>
  <c r="LH84" i="5"/>
  <c r="LT84" i="5"/>
  <c r="LJ88" i="5"/>
  <c r="LJ79" i="5"/>
  <c r="LV88" i="5"/>
  <c r="LL57" i="5"/>
  <c r="LX57" i="5"/>
  <c r="LK85" i="5"/>
  <c r="LW85" i="5"/>
  <c r="LK56" i="5"/>
  <c r="LW56" i="5"/>
  <c r="LK79" i="5"/>
  <c r="LK88" i="5"/>
  <c r="LW88" i="5"/>
  <c r="LL49" i="5"/>
  <c r="LL58" i="5"/>
  <c r="LX58" i="5"/>
  <c r="LK58" i="5"/>
  <c r="LK49" i="5"/>
  <c r="LW58" i="5"/>
  <c r="LK83" i="5"/>
  <c r="LK74" i="5"/>
  <c r="LW83" i="5"/>
  <c r="LJ58" i="5"/>
  <c r="LJ49" i="5"/>
  <c r="LV58" i="5"/>
  <c r="LJ83" i="5"/>
  <c r="LJ74" i="5"/>
  <c r="LV83" i="5"/>
  <c r="LL77" i="5"/>
  <c r="LL86" i="5"/>
  <c r="LX86" i="5"/>
  <c r="LI57" i="5"/>
  <c r="LI48" i="5"/>
  <c r="LU57" i="5"/>
  <c r="LJ84" i="5"/>
  <c r="LJ75" i="5"/>
  <c r="LV84" i="5"/>
  <c r="LP48" i="5"/>
  <c r="LP57" i="5"/>
  <c r="MB57" i="5"/>
  <c r="LP28" i="5"/>
  <c r="MB28" i="5"/>
  <c r="LL47" i="5"/>
  <c r="LL56" i="5"/>
  <c r="LX56" i="5"/>
  <c r="LL84" i="5"/>
  <c r="LL75" i="5"/>
  <c r="LX84" i="5"/>
  <c r="LK86" i="5"/>
  <c r="LW86" i="5"/>
  <c r="LN87" i="5"/>
  <c r="LN78" i="5"/>
  <c r="LZ87" i="5"/>
  <c r="LL54" i="5"/>
  <c r="LX54" i="5"/>
  <c r="LM79" i="5"/>
  <c r="LL88" i="5"/>
  <c r="LL79" i="5"/>
  <c r="LX88" i="5"/>
  <c r="LI31" i="5"/>
  <c r="LU31" i="5"/>
  <c r="LH21" i="5"/>
  <c r="LH30" i="5"/>
  <c r="LT30" i="5"/>
  <c r="LM54" i="5"/>
  <c r="LM45" i="5"/>
  <c r="LY54" i="5"/>
  <c r="LK75" i="5"/>
  <c r="LK84" i="5"/>
  <c r="LW84" i="5"/>
  <c r="LK28" i="5"/>
  <c r="LW28" i="5"/>
  <c r="LI56" i="5"/>
  <c r="LU56" i="5"/>
  <c r="LQ50" i="5"/>
  <c r="LQ59" i="5"/>
  <c r="MC59" i="5"/>
  <c r="J196" i="2" s="1"/>
  <c r="LR50" i="5"/>
  <c r="LQ49" i="5"/>
  <c r="LQ58" i="5"/>
  <c r="MC58" i="5"/>
  <c r="J195" i="2" s="1"/>
  <c r="LR49" i="5"/>
  <c r="LN88" i="5"/>
  <c r="LN79" i="5"/>
  <c r="LZ88" i="5"/>
  <c r="LL30" i="5"/>
  <c r="LX30" i="5"/>
  <c r="LM59" i="5"/>
  <c r="LY59" i="5"/>
  <c r="LP25" i="5"/>
  <c r="MB25" i="5"/>
  <c r="LP79" i="5"/>
  <c r="LO88" i="5"/>
  <c r="LO79" i="5"/>
  <c r="MA88" i="5"/>
  <c r="LP74" i="5"/>
  <c r="LP83" i="5"/>
  <c r="MB83" i="5"/>
  <c r="LP47" i="5"/>
  <c r="LP56" i="5"/>
  <c r="MB56" i="5"/>
  <c r="LO29" i="5"/>
  <c r="LO20" i="5"/>
  <c r="MA29" i="5"/>
  <c r="LO27" i="5"/>
  <c r="MA27" i="5"/>
  <c r="LO58" i="5"/>
  <c r="MA58" i="5"/>
  <c r="LN84" i="5"/>
  <c r="LN75" i="5"/>
  <c r="LZ84" i="5"/>
  <c r="LP26" i="5"/>
  <c r="MB26" i="5"/>
  <c r="LM30" i="5"/>
  <c r="LM21" i="5"/>
  <c r="LY30" i="5"/>
  <c r="LO85" i="5"/>
  <c r="MA85" i="5"/>
  <c r="LM29" i="5"/>
  <c r="LY29" i="5"/>
  <c r="LM86" i="5"/>
  <c r="LM77" i="5"/>
  <c r="LY86" i="5"/>
  <c r="LN29" i="5"/>
  <c r="LN20" i="5"/>
  <c r="LZ29" i="5"/>
  <c r="LO54" i="5"/>
  <c r="LO45" i="5"/>
  <c r="MA54" i="5"/>
  <c r="LN56" i="5"/>
  <c r="LN47" i="5"/>
  <c r="LZ56" i="5"/>
  <c r="LO83" i="5"/>
  <c r="MA83" i="5"/>
  <c r="LM25" i="5"/>
  <c r="LY25" i="5"/>
  <c r="LM28" i="5"/>
  <c r="LY28" i="5"/>
  <c r="LN26" i="5"/>
  <c r="LZ26" i="5"/>
  <c r="LM84" i="5"/>
  <c r="LM75" i="5"/>
  <c r="LY84" i="5"/>
  <c r="LM85" i="5"/>
  <c r="LY85" i="5"/>
  <c r="LO48" i="5"/>
  <c r="LO57" i="5"/>
  <c r="MA57" i="5"/>
  <c r="LP58" i="5"/>
  <c r="LP49" i="5"/>
  <c r="MB58" i="5"/>
  <c r="I195" i="2" s="1"/>
  <c r="LN57" i="5"/>
  <c r="LZ57" i="5"/>
  <c r="LO50" i="5"/>
  <c r="LN50" i="5"/>
  <c r="LN59" i="5"/>
  <c r="LZ59" i="5"/>
  <c r="LP87" i="5"/>
  <c r="LP78" i="5"/>
  <c r="MB87" i="5"/>
  <c r="LO87" i="5"/>
  <c r="LO78" i="5"/>
  <c r="MA87" i="5"/>
  <c r="LM83" i="5"/>
  <c r="LY83" i="5"/>
  <c r="LP86" i="5"/>
  <c r="LP77" i="5"/>
  <c r="MB86" i="5"/>
  <c r="LM55" i="5"/>
  <c r="LY55" i="5"/>
  <c r="LM87" i="5"/>
  <c r="LY87" i="5"/>
  <c r="LO47" i="5"/>
  <c r="LO56" i="5"/>
  <c r="MA56" i="5"/>
  <c r="LN45" i="5"/>
  <c r="LN54" i="5"/>
  <c r="LZ54" i="5"/>
  <c r="LI89" i="5"/>
  <c r="LU89" i="5"/>
  <c r="LP59" i="5"/>
  <c r="LP50" i="5"/>
  <c r="MB59" i="5"/>
  <c r="LM56" i="5"/>
  <c r="M193" i="2" s="1"/>
  <c r="LM47" i="5"/>
  <c r="LY56" i="5"/>
  <c r="LP75" i="5"/>
  <c r="LP84" i="5"/>
  <c r="MB84" i="5"/>
  <c r="LO55" i="5"/>
  <c r="MA55" i="5"/>
  <c r="LP76" i="5"/>
  <c r="LP85" i="5"/>
  <c r="MB85" i="5"/>
  <c r="LO84" i="5"/>
  <c r="LO75" i="5"/>
  <c r="MA84" i="5"/>
  <c r="LP55" i="5"/>
  <c r="LP46" i="5"/>
  <c r="MB55" i="5"/>
  <c r="LO59" i="5"/>
  <c r="MA59" i="5"/>
  <c r="LH48" i="5"/>
  <c r="LH57" i="5"/>
  <c r="LT57" i="5"/>
  <c r="LO86" i="5"/>
  <c r="MA86" i="5"/>
  <c r="LM58" i="5"/>
  <c r="LM49" i="5"/>
  <c r="LY58" i="5"/>
  <c r="LM8" i="5"/>
  <c r="LO7" i="5"/>
  <c r="LP17" i="5" s="1"/>
  <c r="LN11" i="5"/>
  <c r="LO11" i="5"/>
  <c r="LN36" i="5"/>
  <c r="LP11" i="5"/>
  <c r="LM7" i="5"/>
  <c r="LN17" i="5" s="1"/>
  <c r="LP41" i="5"/>
  <c r="LO9" i="5"/>
  <c r="LP19" i="5" s="1"/>
  <c r="LM38" i="5"/>
  <c r="LP10" i="5"/>
  <c r="LM41" i="5"/>
  <c r="LQ38" i="5"/>
  <c r="LO6" i="5"/>
  <c r="LO41" i="5"/>
  <c r="LN8" i="5"/>
  <c r="LN39" i="5"/>
  <c r="LO49" i="5" s="1"/>
  <c r="LP8" i="5"/>
  <c r="LM70" i="5"/>
  <c r="LO70" i="5"/>
  <c r="LP70" i="5"/>
  <c r="LP35" i="5"/>
  <c r="LQ36" i="5"/>
  <c r="LQ67" i="5"/>
  <c r="LL66" i="5"/>
  <c r="LM76" i="5" s="1"/>
  <c r="LL10" i="5"/>
  <c r="LM20" i="5" s="1"/>
  <c r="LL40" i="5"/>
  <c r="LQ64" i="5"/>
  <c r="LH40" i="5"/>
  <c r="LK7" i="5"/>
  <c r="LQ7" i="5"/>
  <c r="LQ11" i="5"/>
  <c r="LL64" i="5"/>
  <c r="LM74" i="5" s="1"/>
  <c r="LQ69" i="5"/>
  <c r="H90" i="2" s="1"/>
  <c r="I90" i="2" s="1"/>
  <c r="LK8" i="5"/>
  <c r="LK38" i="5"/>
  <c r="LL48" i="5" s="1"/>
  <c r="LQ9" i="5"/>
  <c r="LQ10" i="5"/>
  <c r="LQ65" i="5"/>
  <c r="J86" i="2" s="1"/>
  <c r="K86" i="2" s="1"/>
  <c r="LQ68" i="5"/>
  <c r="S3" i="21"/>
  <c r="S2" i="21"/>
  <c r="LQ35" i="5"/>
  <c r="LQ6" i="5"/>
  <c r="S6" i="21"/>
  <c r="LQ66" i="5"/>
  <c r="LQ37" i="5"/>
  <c r="LQ8" i="5"/>
  <c r="S4" i="21"/>
  <c r="S5" i="21"/>
  <c r="N4" i="21"/>
  <c r="LL6" i="5"/>
  <c r="LK10" i="5"/>
  <c r="LJ7" i="5"/>
  <c r="LL8" i="5"/>
  <c r="LJ10" i="5"/>
  <c r="LL9" i="5"/>
  <c r="LJ36" i="5"/>
  <c r="LN66" i="5"/>
  <c r="LO76" i="5" s="1"/>
  <c r="LK36" i="5"/>
  <c r="LJ37" i="5"/>
  <c r="LK47" i="5" s="1"/>
  <c r="LK11" i="5"/>
  <c r="LJ67" i="5"/>
  <c r="LL68" i="5"/>
  <c r="LN9" i="5"/>
  <c r="LN67" i="5"/>
  <c r="LO77" i="5" s="1"/>
  <c r="LN6" i="5"/>
  <c r="LN64" i="5"/>
  <c r="LO74" i="5" s="1"/>
  <c r="LJ8" i="5"/>
  <c r="LJ66" i="5"/>
  <c r="P6" i="21"/>
  <c r="L4" i="21"/>
  <c r="W12" i="21" s="1"/>
  <c r="LJ6" i="5"/>
  <c r="LJ35" i="5"/>
  <c r="M5" i="21"/>
  <c r="LK68" i="5"/>
  <c r="LJ68" i="5"/>
  <c r="LK35" i="5"/>
  <c r="LL45" i="5" s="1"/>
  <c r="LK6" i="5"/>
  <c r="L3" i="21"/>
  <c r="W11" i="21" s="1"/>
  <c r="LK40" i="5"/>
  <c r="M6" i="21"/>
  <c r="L2" i="21"/>
  <c r="W10" i="21" s="1"/>
  <c r="LJ38" i="5"/>
  <c r="LJ9" i="5"/>
  <c r="LL36" i="5"/>
  <c r="LM46" i="5" s="1"/>
  <c r="LL7" i="5"/>
  <c r="L6" i="21"/>
  <c r="W14" i="21" s="1"/>
  <c r="LJ11" i="5"/>
  <c r="LJ40" i="5"/>
  <c r="N5" i="21"/>
  <c r="L5" i="21"/>
  <c r="W13" i="21" s="1"/>
  <c r="M2" i="21"/>
  <c r="M4" i="21"/>
  <c r="LH7" i="5"/>
  <c r="R23" i="2" s="1"/>
  <c r="LH36" i="5"/>
  <c r="LH10" i="5"/>
  <c r="LH6" i="5"/>
  <c r="LH39" i="5"/>
  <c r="LH70" i="5"/>
  <c r="LI80" i="5" s="1"/>
  <c r="LH41" i="5"/>
  <c r="LH9" i="5"/>
  <c r="LH67" i="5"/>
  <c r="LH35" i="5"/>
  <c r="LH37" i="5"/>
  <c r="LH8" i="5"/>
  <c r="J87" i="2" l="1"/>
  <c r="K87" i="2" s="1"/>
  <c r="R48" i="2"/>
  <c r="J89" i="2"/>
  <c r="K89" i="2" s="1"/>
  <c r="H63" i="2"/>
  <c r="I63" i="2" s="1"/>
  <c r="H40" i="2"/>
  <c r="I40" i="2" s="1"/>
  <c r="J85" i="2"/>
  <c r="K85" i="2" s="1"/>
  <c r="R72" i="2"/>
  <c r="R76" i="2"/>
  <c r="J40" i="2"/>
  <c r="K40" i="2" s="1"/>
  <c r="R52" i="2"/>
  <c r="J63" i="2"/>
  <c r="K63" i="2" s="1"/>
  <c r="R27" i="2"/>
  <c r="R50" i="2"/>
  <c r="R74" i="2"/>
  <c r="R77" i="2"/>
  <c r="LI18" i="5"/>
  <c r="R24" i="2"/>
  <c r="LI47" i="5"/>
  <c r="R49" i="2"/>
  <c r="LI45" i="5"/>
  <c r="R47" i="2"/>
  <c r="LI77" i="5"/>
  <c r="R75" i="2"/>
  <c r="LI19" i="5"/>
  <c r="R25" i="2"/>
  <c r="LI51" i="5"/>
  <c r="LI49" i="5"/>
  <c r="R51" i="2"/>
  <c r="LI16" i="5"/>
  <c r="R22" i="2"/>
  <c r="LI20" i="5"/>
  <c r="R26" i="2"/>
  <c r="LK76" i="5"/>
  <c r="H87" i="2"/>
  <c r="I87" i="2" s="1"/>
  <c r="H86" i="2"/>
  <c r="I86" i="2" s="1"/>
  <c r="H85" i="2"/>
  <c r="I85" i="2" s="1"/>
  <c r="H89" i="2"/>
  <c r="I89" i="2" s="1"/>
  <c r="H37" i="2"/>
  <c r="I37" i="2" s="1"/>
  <c r="J37" i="2"/>
  <c r="K37" i="2" s="1"/>
  <c r="LH18" i="5"/>
  <c r="LH27" i="5"/>
  <c r="LT27" i="5"/>
  <c r="LH47" i="5"/>
  <c r="J62" i="2"/>
  <c r="K62" i="2" s="1"/>
  <c r="LH56" i="5"/>
  <c r="H62" i="2"/>
  <c r="I62" i="2" s="1"/>
  <c r="LT56" i="5"/>
  <c r="J60" i="2"/>
  <c r="K60" i="2" s="1"/>
  <c r="H60" i="2"/>
  <c r="I60" i="2" s="1"/>
  <c r="LH45" i="5"/>
  <c r="LH54" i="5"/>
  <c r="LT54" i="5"/>
  <c r="LH77" i="5"/>
  <c r="J88" i="2"/>
  <c r="K88" i="2" s="1"/>
  <c r="H88" i="2"/>
  <c r="I88" i="2" s="1"/>
  <c r="LH86" i="5"/>
  <c r="LT86" i="5"/>
  <c r="LH19" i="5"/>
  <c r="LH28" i="5"/>
  <c r="J38" i="2"/>
  <c r="K38" i="2" s="1"/>
  <c r="H38" i="2"/>
  <c r="I38" i="2" s="1"/>
  <c r="LT28" i="5"/>
  <c r="LH60" i="5"/>
  <c r="LH51" i="5"/>
  <c r="LT60" i="5"/>
  <c r="LH89" i="5"/>
  <c r="LH80" i="5"/>
  <c r="LT89" i="5"/>
  <c r="H64" i="2"/>
  <c r="I64" i="2" s="1"/>
  <c r="J64" i="2"/>
  <c r="K64" i="2" s="1"/>
  <c r="LH58" i="5"/>
  <c r="LH49" i="5"/>
  <c r="LT58" i="5"/>
  <c r="LH25" i="5"/>
  <c r="LH16" i="5"/>
  <c r="J35" i="2"/>
  <c r="K35" i="2" s="1"/>
  <c r="H35" i="2"/>
  <c r="I35" i="2" s="1"/>
  <c r="LT25" i="5"/>
  <c r="H39" i="2"/>
  <c r="I39" i="2" s="1"/>
  <c r="J39" i="2"/>
  <c r="K39" i="2" s="1"/>
  <c r="LH29" i="5"/>
  <c r="LH20" i="5"/>
  <c r="LT29" i="5"/>
  <c r="LI46" i="5"/>
  <c r="LH46" i="5"/>
  <c r="LH55" i="5"/>
  <c r="H61" i="2"/>
  <c r="I61" i="2" s="1"/>
  <c r="J61" i="2"/>
  <c r="K61" i="2" s="1"/>
  <c r="LT55" i="5"/>
  <c r="LI17" i="5"/>
  <c r="H36" i="2"/>
  <c r="I36" i="2" s="1"/>
  <c r="J36" i="2"/>
  <c r="K36" i="2" s="1"/>
  <c r="LH26" i="5"/>
  <c r="LH17" i="5"/>
  <c r="LT26" i="5"/>
  <c r="LJ59" i="5"/>
  <c r="LJ50" i="5"/>
  <c r="LV59" i="5"/>
  <c r="M196" i="2" s="1"/>
  <c r="LJ21" i="5"/>
  <c r="LJ30" i="5"/>
  <c r="LV30" i="5"/>
  <c r="M148" i="2" s="1"/>
  <c r="LL17" i="5"/>
  <c r="LL26" i="5"/>
  <c r="LX26" i="5"/>
  <c r="LL46" i="5"/>
  <c r="LL55" i="5"/>
  <c r="LX55" i="5"/>
  <c r="LK19" i="5"/>
  <c r="LJ28" i="5"/>
  <c r="LJ19" i="5"/>
  <c r="LV28" i="5"/>
  <c r="LJ48" i="5"/>
  <c r="LJ57" i="5"/>
  <c r="LV57" i="5"/>
  <c r="LK50" i="5"/>
  <c r="LK59" i="5"/>
  <c r="LW59" i="5"/>
  <c r="LK25" i="5"/>
  <c r="LK16" i="5"/>
  <c r="LW25" i="5"/>
  <c r="LK54" i="5"/>
  <c r="LK45" i="5"/>
  <c r="LW54" i="5"/>
  <c r="M191" i="2" s="1"/>
  <c r="LJ87" i="5"/>
  <c r="LJ78" i="5"/>
  <c r="LV87" i="5"/>
  <c r="LK87" i="5"/>
  <c r="LK78" i="5"/>
  <c r="LW87" i="5"/>
  <c r="M243" i="2" s="1"/>
  <c r="LJ54" i="5"/>
  <c r="LJ45" i="5"/>
  <c r="LV54" i="5"/>
  <c r="LJ16" i="5"/>
  <c r="LJ25" i="5"/>
  <c r="LV25" i="5"/>
  <c r="LJ85" i="5"/>
  <c r="LJ76" i="5"/>
  <c r="LV85" i="5"/>
  <c r="M241" i="2" s="1"/>
  <c r="LJ18" i="5"/>
  <c r="LJ27" i="5"/>
  <c r="LV27" i="5"/>
  <c r="LN83" i="5"/>
  <c r="LN74" i="5"/>
  <c r="LZ83" i="5"/>
  <c r="LN25" i="5"/>
  <c r="LN16" i="5"/>
  <c r="LZ25" i="5"/>
  <c r="G143" i="2" s="1"/>
  <c r="LN86" i="5"/>
  <c r="LN77" i="5"/>
  <c r="LZ86" i="5"/>
  <c r="LN19" i="5"/>
  <c r="LN28" i="5"/>
  <c r="LZ28" i="5"/>
  <c r="LM78" i="5"/>
  <c r="LL78" i="5"/>
  <c r="LL87" i="5"/>
  <c r="LX87" i="5"/>
  <c r="LK77" i="5"/>
  <c r="LJ86" i="5"/>
  <c r="LJ77" i="5"/>
  <c r="LV86" i="5"/>
  <c r="LL21" i="5"/>
  <c r="LK21" i="5"/>
  <c r="LK30" i="5"/>
  <c r="LW30" i="5"/>
  <c r="LJ56" i="5"/>
  <c r="LJ47" i="5"/>
  <c r="LV56" i="5"/>
  <c r="LK46" i="5"/>
  <c r="LK55" i="5"/>
  <c r="LW55" i="5"/>
  <c r="LN85" i="5"/>
  <c r="LN76" i="5"/>
  <c r="LZ85" i="5"/>
  <c r="LJ55" i="5"/>
  <c r="LJ46" i="5"/>
  <c r="LV55" i="5"/>
  <c r="LM19" i="5"/>
  <c r="LL19" i="5"/>
  <c r="LL28" i="5"/>
  <c r="LX28" i="5"/>
  <c r="LJ20" i="5"/>
  <c r="LJ29" i="5"/>
  <c r="LV29" i="5"/>
  <c r="LM18" i="5"/>
  <c r="LL18" i="5"/>
  <c r="LL27" i="5"/>
  <c r="LX27" i="5"/>
  <c r="LJ17" i="5"/>
  <c r="LJ26" i="5"/>
  <c r="LV26" i="5"/>
  <c r="LK29" i="5"/>
  <c r="LK20" i="5"/>
  <c r="LW29" i="5"/>
  <c r="LM16" i="5"/>
  <c r="LL25" i="5"/>
  <c r="LL16" i="5"/>
  <c r="LX25" i="5"/>
  <c r="LQ18" i="5"/>
  <c r="LQ27" i="5"/>
  <c r="MC27" i="5"/>
  <c r="J145" i="2" s="1"/>
  <c r="LR18" i="5"/>
  <c r="LQ47" i="5"/>
  <c r="LQ56" i="5"/>
  <c r="MC56" i="5"/>
  <c r="J193" i="2" s="1"/>
  <c r="LR47" i="5"/>
  <c r="LQ85" i="5"/>
  <c r="LQ76" i="5"/>
  <c r="MC85" i="5"/>
  <c r="H241" i="2" s="1"/>
  <c r="LR76" i="5"/>
  <c r="LQ25" i="5"/>
  <c r="LQ16" i="5"/>
  <c r="MC25" i="5"/>
  <c r="J143" i="2" s="1"/>
  <c r="LR16" i="5"/>
  <c r="LQ54" i="5"/>
  <c r="LQ45" i="5"/>
  <c r="MC54" i="5"/>
  <c r="J191" i="2" s="1"/>
  <c r="LR45" i="5"/>
  <c r="LQ78" i="5"/>
  <c r="LQ87" i="5"/>
  <c r="MC87" i="5"/>
  <c r="H243" i="2" s="1"/>
  <c r="LR78" i="5"/>
  <c r="R73" i="2"/>
  <c r="LQ84" i="5"/>
  <c r="LQ75" i="5"/>
  <c r="N86" i="2" s="1"/>
  <c r="O86" i="2" s="1"/>
  <c r="MC84" i="5"/>
  <c r="F240" i="2" s="1"/>
  <c r="LR75" i="5"/>
  <c r="LQ29" i="5"/>
  <c r="LQ20" i="5"/>
  <c r="MC29" i="5"/>
  <c r="H147" i="2" s="1"/>
  <c r="LR20" i="5"/>
  <c r="LQ19" i="5"/>
  <c r="LQ28" i="5"/>
  <c r="MC28" i="5"/>
  <c r="J146" i="2" s="1"/>
  <c r="LR19" i="5"/>
  <c r="LK57" i="5"/>
  <c r="LK48" i="5"/>
  <c r="LW57" i="5"/>
  <c r="LK18" i="5"/>
  <c r="LK27" i="5"/>
  <c r="LW27" i="5"/>
  <c r="J90" i="2"/>
  <c r="K90" i="2" s="1"/>
  <c r="LQ79" i="5"/>
  <c r="LQ88" i="5"/>
  <c r="MC88" i="5"/>
  <c r="G244" i="2" s="1"/>
  <c r="LR79" i="5"/>
  <c r="L90" i="2" s="1"/>
  <c r="M90" i="2" s="1"/>
  <c r="LL83" i="5"/>
  <c r="LL74" i="5"/>
  <c r="LX83" i="5"/>
  <c r="LQ30" i="5"/>
  <c r="LQ21" i="5"/>
  <c r="MC30" i="5"/>
  <c r="J148" i="2" s="1"/>
  <c r="LR21" i="5"/>
  <c r="LQ17" i="5"/>
  <c r="LQ26" i="5"/>
  <c r="MC26" i="5"/>
  <c r="H144" i="2" s="1"/>
  <c r="LR17" i="5"/>
  <c r="LK26" i="5"/>
  <c r="LK17" i="5"/>
  <c r="LW26" i="5"/>
  <c r="LI50" i="5"/>
  <c r="LH59" i="5"/>
  <c r="J65" i="2"/>
  <c r="K65" i="2" s="1"/>
  <c r="H65" i="2"/>
  <c r="I65" i="2" s="1"/>
  <c r="LH50" i="5"/>
  <c r="LT59" i="5"/>
  <c r="LQ83" i="5"/>
  <c r="LQ74" i="5"/>
  <c r="MC83" i="5"/>
  <c r="J239" i="2" s="1"/>
  <c r="LR74" i="5"/>
  <c r="LM50" i="5"/>
  <c r="LL50" i="5"/>
  <c r="LL59" i="5"/>
  <c r="LX59" i="5"/>
  <c r="LL29" i="5"/>
  <c r="LL20" i="5"/>
  <c r="LX29" i="5"/>
  <c r="LL76" i="5"/>
  <c r="LL85" i="5"/>
  <c r="LX85" i="5"/>
  <c r="LQ86" i="5"/>
  <c r="LQ77" i="5"/>
  <c r="MC86" i="5"/>
  <c r="H242" i="2" s="1"/>
  <c r="LR77" i="5"/>
  <c r="LQ46" i="5"/>
  <c r="LQ55" i="5"/>
  <c r="MC55" i="5"/>
  <c r="H192" i="2" s="1"/>
  <c r="LR46" i="5"/>
  <c r="LP54" i="5"/>
  <c r="LP45" i="5"/>
  <c r="MB54" i="5"/>
  <c r="E191" i="2" s="1"/>
  <c r="LP89" i="5"/>
  <c r="LP80" i="5"/>
  <c r="MB89" i="5"/>
  <c r="LO12" i="5"/>
  <c r="Q7" i="21"/>
  <c r="LP12" i="5"/>
  <c r="R7" i="21"/>
  <c r="LO89" i="5"/>
  <c r="MA89" i="5"/>
  <c r="LM89" i="5"/>
  <c r="LY89" i="5"/>
  <c r="LP18" i="5"/>
  <c r="LP27" i="5"/>
  <c r="MB27" i="5"/>
  <c r="LM12" i="5"/>
  <c r="O7" i="21"/>
  <c r="LN49" i="5"/>
  <c r="LN58" i="5"/>
  <c r="LZ58" i="5"/>
  <c r="LO18" i="5"/>
  <c r="LN18" i="5"/>
  <c r="LN27" i="5"/>
  <c r="LZ27" i="5"/>
  <c r="LO60" i="5"/>
  <c r="MA60" i="5"/>
  <c r="LP16" i="5"/>
  <c r="LO16" i="5"/>
  <c r="LO25" i="5"/>
  <c r="MA25" i="5"/>
  <c r="LQ48" i="5"/>
  <c r="LQ57" i="5"/>
  <c r="MC57" i="5"/>
  <c r="J194" i="2" s="1"/>
  <c r="LR48" i="5"/>
  <c r="LM60" i="5"/>
  <c r="LY60" i="5"/>
  <c r="LP20" i="5"/>
  <c r="LP29" i="5"/>
  <c r="MB29" i="5"/>
  <c r="LN48" i="5"/>
  <c r="LM57" i="5"/>
  <c r="LM48" i="5"/>
  <c r="LY57" i="5"/>
  <c r="LO19" i="5"/>
  <c r="LO28" i="5"/>
  <c r="MA28" i="5"/>
  <c r="LP51" i="5"/>
  <c r="LP60" i="5"/>
  <c r="MB60" i="5"/>
  <c r="LM17" i="5"/>
  <c r="LM26" i="5"/>
  <c r="LY26" i="5"/>
  <c r="LP21" i="5"/>
  <c r="LP30" i="5"/>
  <c r="MB30" i="5"/>
  <c r="LO46" i="5"/>
  <c r="LN46" i="5"/>
  <c r="LN55" i="5"/>
  <c r="LZ55" i="5"/>
  <c r="LO21" i="5"/>
  <c r="LO30" i="5"/>
  <c r="MA30" i="5"/>
  <c r="LN30" i="5"/>
  <c r="LN21" i="5"/>
  <c r="LZ30" i="5"/>
  <c r="LO17" i="5"/>
  <c r="LO26" i="5"/>
  <c r="MA26" i="5"/>
  <c r="LM27" i="5"/>
  <c r="LY27" i="5"/>
  <c r="LL41" i="5"/>
  <c r="LM51" i="5" s="1"/>
  <c r="LN41" i="5"/>
  <c r="LO51" i="5" s="1"/>
  <c r="LK41" i="5"/>
  <c r="LN70" i="5"/>
  <c r="LO80" i="5" s="1"/>
  <c r="LL70" i="5"/>
  <c r="LM80" i="5" s="1"/>
  <c r="LH12" i="5"/>
  <c r="N90" i="2" l="1"/>
  <c r="O90" i="2" s="1"/>
  <c r="L89" i="2"/>
  <c r="M89" i="2" s="1"/>
  <c r="N63" i="2"/>
  <c r="O63" i="2" s="1"/>
  <c r="R85" i="2"/>
  <c r="S85" i="2" s="1"/>
  <c r="R40" i="2"/>
  <c r="S40" i="2" s="1"/>
  <c r="P90" i="2"/>
  <c r="Q90" i="2" s="1"/>
  <c r="N85" i="2"/>
  <c r="O85" i="2" s="1"/>
  <c r="L63" i="2"/>
  <c r="M63" i="2" s="1"/>
  <c r="R89" i="2"/>
  <c r="S89" i="2" s="1"/>
  <c r="P85" i="2"/>
  <c r="Q85" i="2" s="1"/>
  <c r="P40" i="2"/>
  <c r="Q40" i="2" s="1"/>
  <c r="N40" i="2"/>
  <c r="O40" i="2" s="1"/>
  <c r="N89" i="2"/>
  <c r="O89" i="2" s="1"/>
  <c r="N87" i="2"/>
  <c r="O87" i="2" s="1"/>
  <c r="R63" i="2"/>
  <c r="S63" i="2" s="1"/>
  <c r="LI22" i="5"/>
  <c r="L87" i="2"/>
  <c r="M87" i="2" s="1"/>
  <c r="L86" i="2"/>
  <c r="M86" i="2" s="1"/>
  <c r="R90" i="2"/>
  <c r="S90" i="2" s="1"/>
  <c r="P87" i="2"/>
  <c r="Q87" i="2" s="1"/>
  <c r="P86" i="2"/>
  <c r="Q86" i="2" s="1"/>
  <c r="P63" i="2"/>
  <c r="Q63" i="2" s="1"/>
  <c r="R87" i="2"/>
  <c r="S87" i="2" s="1"/>
  <c r="R86" i="2"/>
  <c r="S86" i="2" s="1"/>
  <c r="P89" i="2"/>
  <c r="Q89" i="2" s="1"/>
  <c r="L85" i="2"/>
  <c r="M85" i="2" s="1"/>
  <c r="L40" i="2"/>
  <c r="M40" i="2" s="1"/>
  <c r="LH22" i="5"/>
  <c r="LH31" i="5"/>
  <c r="LT31" i="5"/>
  <c r="LL89" i="5"/>
  <c r="LX89" i="5"/>
  <c r="LN89" i="5"/>
  <c r="LN80" i="5"/>
  <c r="LZ89" i="5"/>
  <c r="LK60" i="5"/>
  <c r="LW60" i="5"/>
  <c r="LN51" i="5"/>
  <c r="LN60" i="5"/>
  <c r="LZ60" i="5"/>
  <c r="LL60" i="5"/>
  <c r="LL51" i="5"/>
  <c r="LX60" i="5"/>
  <c r="LM31" i="5"/>
  <c r="LY31" i="5"/>
  <c r="LP22" i="5"/>
  <c r="LP31" i="5"/>
  <c r="MB31" i="5"/>
  <c r="LO31" i="5"/>
  <c r="MA31" i="5"/>
  <c r="L65" i="2"/>
  <c r="M65" i="2" s="1"/>
  <c r="N65" i="2"/>
  <c r="O65" i="2" s="1"/>
  <c r="R65" i="2"/>
  <c r="S65" i="2" s="1"/>
  <c r="P65" i="2"/>
  <c r="Q65" i="2" s="1"/>
  <c r="N36" i="2"/>
  <c r="O36" i="2" s="1"/>
  <c r="L36" i="2"/>
  <c r="M36" i="2" s="1"/>
  <c r="P36" i="2"/>
  <c r="Q36" i="2" s="1"/>
  <c r="R36" i="2"/>
  <c r="S36" i="2" s="1"/>
  <c r="P61" i="2"/>
  <c r="Q61" i="2" s="1"/>
  <c r="R61" i="2"/>
  <c r="S61" i="2" s="1"/>
  <c r="N61" i="2"/>
  <c r="O61" i="2" s="1"/>
  <c r="L61" i="2"/>
  <c r="M61" i="2" s="1"/>
  <c r="N39" i="2"/>
  <c r="O39" i="2" s="1"/>
  <c r="L39" i="2"/>
  <c r="M39" i="2" s="1"/>
  <c r="P39" i="2"/>
  <c r="Q39" i="2" s="1"/>
  <c r="R39" i="2"/>
  <c r="S39" i="2" s="1"/>
  <c r="N35" i="2"/>
  <c r="O35" i="2" s="1"/>
  <c r="L35" i="2"/>
  <c r="M35" i="2" s="1"/>
  <c r="R35" i="2"/>
  <c r="S35" i="2" s="1"/>
  <c r="P35" i="2"/>
  <c r="Q35" i="2" s="1"/>
  <c r="L64" i="2"/>
  <c r="M64" i="2" s="1"/>
  <c r="N64" i="2"/>
  <c r="O64" i="2" s="1"/>
  <c r="R64" i="2"/>
  <c r="S64" i="2" s="1"/>
  <c r="P64" i="2"/>
  <c r="Q64" i="2" s="1"/>
  <c r="P38" i="2"/>
  <c r="Q38" i="2" s="1"/>
  <c r="R38" i="2"/>
  <c r="S38" i="2" s="1"/>
  <c r="L38" i="2"/>
  <c r="M38" i="2" s="1"/>
  <c r="N38" i="2"/>
  <c r="O38" i="2" s="1"/>
  <c r="P88" i="2"/>
  <c r="Q88" i="2" s="1"/>
  <c r="R88" i="2"/>
  <c r="S88" i="2" s="1"/>
  <c r="N88" i="2"/>
  <c r="O88" i="2" s="1"/>
  <c r="L88" i="2"/>
  <c r="M88" i="2" s="1"/>
  <c r="P60" i="2"/>
  <c r="Q60" i="2" s="1"/>
  <c r="R60" i="2"/>
  <c r="S60" i="2" s="1"/>
  <c r="N60" i="2"/>
  <c r="O60" i="2" s="1"/>
  <c r="L60" i="2"/>
  <c r="M60" i="2" s="1"/>
  <c r="P62" i="2"/>
  <c r="Q62" i="2" s="1"/>
  <c r="R62" i="2"/>
  <c r="S62" i="2" s="1"/>
  <c r="L62" i="2"/>
  <c r="M62" i="2" s="1"/>
  <c r="N62" i="2"/>
  <c r="O62" i="2" s="1"/>
  <c r="P37" i="2"/>
  <c r="Q37" i="2" s="1"/>
  <c r="R37" i="2"/>
  <c r="S37" i="2" s="1"/>
  <c r="L37" i="2"/>
  <c r="M37" i="2" s="1"/>
  <c r="N37" i="2"/>
  <c r="O37" i="2" s="1"/>
  <c r="LJ41" i="5"/>
  <c r="LQ41" i="5"/>
  <c r="LK70" i="5"/>
  <c r="LJ70" i="5"/>
  <c r="LQ70" i="5"/>
  <c r="R78" i="2" l="1"/>
  <c r="R53" i="2"/>
  <c r="H91" i="2"/>
  <c r="I91" i="2" s="1"/>
  <c r="J91" i="2"/>
  <c r="K91" i="2" s="1"/>
  <c r="H66" i="2"/>
  <c r="I66" i="2" s="1"/>
  <c r="J66" i="2"/>
  <c r="K66" i="2" s="1"/>
  <c r="LK51" i="5"/>
  <c r="L7" i="21"/>
  <c r="LJ12" i="5"/>
  <c r="LQ80" i="5"/>
  <c r="LQ89" i="5"/>
  <c r="MC89" i="5"/>
  <c r="H245" i="2" s="1"/>
  <c r="LR80" i="5"/>
  <c r="LK12" i="5"/>
  <c r="M7" i="21"/>
  <c r="LJ89" i="5"/>
  <c r="LJ80" i="5"/>
  <c r="LV89" i="5"/>
  <c r="P7" i="21"/>
  <c r="LN12" i="5"/>
  <c r="LO22" i="5" s="1"/>
  <c r="LL80" i="5"/>
  <c r="LK80" i="5"/>
  <c r="LK89" i="5"/>
  <c r="LW89" i="5"/>
  <c r="LQ12" i="5"/>
  <c r="S7" i="21"/>
  <c r="LQ51" i="5"/>
  <c r="LQ60" i="5"/>
  <c r="MC60" i="5"/>
  <c r="H197" i="2" s="1"/>
  <c r="LR51" i="5"/>
  <c r="LJ60" i="5"/>
  <c r="LJ51" i="5"/>
  <c r="LV60" i="5"/>
  <c r="N7" i="21"/>
  <c r="LL12" i="5"/>
  <c r="LM22" i="5" s="1"/>
  <c r="R28" i="2" l="1"/>
  <c r="P66" i="2"/>
  <c r="Q66" i="2" s="1"/>
  <c r="R66" i="2"/>
  <c r="S66" i="2" s="1"/>
  <c r="N91" i="2"/>
  <c r="O91" i="2" s="1"/>
  <c r="L91" i="2"/>
  <c r="M91" i="2" s="1"/>
  <c r="J41" i="2"/>
  <c r="K41" i="2" s="1"/>
  <c r="H41" i="2"/>
  <c r="I41" i="2" s="1"/>
  <c r="L66" i="2"/>
  <c r="M66" i="2" s="1"/>
  <c r="N66" i="2"/>
  <c r="O66" i="2" s="1"/>
  <c r="R91" i="2"/>
  <c r="S91" i="2" s="1"/>
  <c r="P91" i="2"/>
  <c r="Q91" i="2" s="1"/>
  <c r="LL31" i="5"/>
  <c r="LL22" i="5"/>
  <c r="LX31" i="5"/>
  <c r="LQ31" i="5"/>
  <c r="LQ22" i="5"/>
  <c r="MC31" i="5"/>
  <c r="H149" i="2" s="1"/>
  <c r="LR22" i="5"/>
  <c r="LN22" i="5"/>
  <c r="LN31" i="5"/>
  <c r="LZ31" i="5"/>
  <c r="LK31" i="5"/>
  <c r="LK22" i="5"/>
  <c r="LW31" i="5"/>
  <c r="LJ31" i="5"/>
  <c r="LJ22" i="5"/>
  <c r="LV31" i="5"/>
  <c r="P41" i="2" l="1"/>
  <c r="Q41" i="2" s="1"/>
  <c r="R41" i="2"/>
  <c r="S41" i="2" s="1"/>
  <c r="N41" i="2"/>
  <c r="O41" i="2" s="1"/>
  <c r="L41" i="2"/>
  <c r="M41" i="2" s="1"/>
</calcChain>
</file>

<file path=xl/sharedStrings.xml><?xml version="1.0" encoding="utf-8"?>
<sst xmlns="http://schemas.openxmlformats.org/spreadsheetml/2006/main" count="2807" uniqueCount="98">
  <si>
    <t>SP</t>
  </si>
  <si>
    <t>ÍNDICES</t>
  </si>
  <si>
    <t xml:space="preserve">Elaboração: FFA Consultoria </t>
  </si>
  <si>
    <t>-</t>
  </si>
  <si>
    <t>MÊS:</t>
  </si>
  <si>
    <t>REGIÃO:</t>
  </si>
  <si>
    <t>Posição no Histórico</t>
  </si>
  <si>
    <t>Primeiro dado</t>
  </si>
  <si>
    <t>Último dado</t>
  </si>
  <si>
    <t>Maior pontuação</t>
  </si>
  <si>
    <t>Menor pontuação</t>
  </si>
  <si>
    <t>Maior alta mensal</t>
  </si>
  <si>
    <t>Maior alta anual</t>
  </si>
  <si>
    <t>Menor queda mensal</t>
  </si>
  <si>
    <t>Menor queda anual</t>
  </si>
  <si>
    <t>Pts./Var.</t>
  </si>
  <si>
    <t>mês</t>
  </si>
  <si>
    <t>Pesquisa Direta CNC</t>
  </si>
  <si>
    <t>ICC ATÉ 10</t>
  </si>
  <si>
    <t>ICC + DE 10</t>
  </si>
  <si>
    <t>ICC HOMENS</t>
  </si>
  <si>
    <t>ICC MULHERES</t>
  </si>
  <si>
    <t>ICC ATÉ 35</t>
  </si>
  <si>
    <t>ICC + DE 35</t>
  </si>
  <si>
    <t>ICC</t>
  </si>
  <si>
    <t>ICC - São Paulo</t>
  </si>
  <si>
    <t>ICC - Variações</t>
  </si>
  <si>
    <t>ICEA</t>
  </si>
  <si>
    <t>ICEA - Variações</t>
  </si>
  <si>
    <t>IEC</t>
  </si>
  <si>
    <t>IEC - Variações</t>
  </si>
  <si>
    <t>INTENÇÃO DE CONFIANÇA DO CONSUMIDOR</t>
  </si>
  <si>
    <t>ICC-SP</t>
  </si>
  <si>
    <t>Pesquisa Direta Fecomercio</t>
  </si>
  <si>
    <t>*ordem crescente</t>
  </si>
  <si>
    <t>SP - variação t/t-1 (%)</t>
  </si>
  <si>
    <t>SP - variação t/t-12 (%)</t>
  </si>
  <si>
    <t>ÍNDICE DE CONFIANÇA DO CONSUMIDOR - ICC</t>
  </si>
  <si>
    <t>Maior queda mensal</t>
  </si>
  <si>
    <t>Maior queda anual</t>
  </si>
  <si>
    <t>ÍNDICE DE CONFIANÇA DO CONSUMIDOR</t>
  </si>
  <si>
    <t>ÍNDICES E SEGMENTAÇÕES</t>
  </si>
  <si>
    <t>PONTOS</t>
  </si>
  <si>
    <t>Variações</t>
  </si>
  <si>
    <t>mensal</t>
  </si>
  <si>
    <t>mesmo mês ano anterior</t>
  </si>
  <si>
    <t>Menos de 10SM</t>
  </si>
  <si>
    <t>10SM ou mais</t>
  </si>
  <si>
    <t>Homens</t>
  </si>
  <si>
    <t>Mulheres</t>
  </si>
  <si>
    <t>Menos de 35 anos</t>
  </si>
  <si>
    <t>35 anos ou mais</t>
  </si>
  <si>
    <t>ÍNDICE DAS CONDIÇÕES ECONÔMICAS ATUAIS</t>
  </si>
  <si>
    <t>ÍNDICE DE EXPECTATIVAS DO CONSUMIDOR</t>
  </si>
  <si>
    <t>fonte: FECOMERCIO</t>
  </si>
  <si>
    <t>GERAL</t>
  </si>
  <si>
    <t>até 10sm</t>
  </si>
  <si>
    <t>mais de 10sm</t>
  </si>
  <si>
    <t>até 35 anos</t>
  </si>
  <si>
    <t>+ de 35 anos</t>
  </si>
  <si>
    <t>Masc</t>
  </si>
  <si>
    <t>Fem</t>
  </si>
  <si>
    <t>Últimos 13 meses</t>
  </si>
  <si>
    <t>Variação (%)</t>
  </si>
  <si>
    <t>Índice de Confiança do Consumidor</t>
  </si>
  <si>
    <t>Menos de 10 Salários Mínimos</t>
  </si>
  <si>
    <t>10 Salários Mínimos ou mais</t>
  </si>
  <si>
    <t>Índice das Condições Econômicas Atuais</t>
  </si>
  <si>
    <t>Índice de Expectativas do Consumidor</t>
  </si>
  <si>
    <t>Fonte: FecomercioSP</t>
  </si>
  <si>
    <t>Mês</t>
  </si>
  <si>
    <t xml:space="preserve">ICC </t>
  </si>
  <si>
    <t>ICC até 10 SM</t>
  </si>
  <si>
    <t>ICC + de 10 SM</t>
  </si>
  <si>
    <t>ICC Homens</t>
  </si>
  <si>
    <t>ICC Mulheres</t>
  </si>
  <si>
    <t>ICC até 35 anos</t>
  </si>
  <si>
    <t>ICC + de 35 anos</t>
  </si>
  <si>
    <t xml:space="preserve">ICEA </t>
  </si>
  <si>
    <t>ICEA até 10 SM</t>
  </si>
  <si>
    <t>ICEA + de 10 SM</t>
  </si>
  <si>
    <t>ICEA Homens</t>
  </si>
  <si>
    <t>ICEA Mulheres</t>
  </si>
  <si>
    <t>ICEA até 35 anos</t>
  </si>
  <si>
    <t>ICEA + de 35 anos</t>
  </si>
  <si>
    <t xml:space="preserve">IEC </t>
  </si>
  <si>
    <t>IEC até 10 SM</t>
  </si>
  <si>
    <t>IEC + de 10 SM</t>
  </si>
  <si>
    <t>IEC Homens</t>
  </si>
  <si>
    <t>IEC Mulheres</t>
  </si>
  <si>
    <t>IEC até 35 anos</t>
  </si>
  <si>
    <t>IEC + de 35 anos</t>
  </si>
  <si>
    <t>P.1 Pensando em bens duráveis (eletrodomésticos, TV, som, etc.) para casa, você acredita que, em termos gerais, atualmente é um bom ou um mau momento para as pessoas comprarem essas mercadorias?</t>
  </si>
  <si>
    <t>P.2 Você poderia dizer se sua família está melhor ou pior financeiramente do que há um ano atrás?</t>
  </si>
  <si>
    <t>P.3 Agora, pensando no futuro, você acredita que daqui a um ano sua família estará melhor ou pior  financeiramente?</t>
  </si>
  <si>
    <t>P.4 Pensando nas condições econômicas do Brasil, você acredita que nos próximos doze meses, nós estaremos experimentando melhores momentos ou piores momentos?</t>
  </si>
  <si>
    <t>P.5 Olhando mais para frente, você diria que o Brasil como um todo vai ter, para os próximos cinco anos, “bons tempos” ou experimentará períodos de desemprego generalizado e depressão (maus tempos)?</t>
  </si>
  <si>
    <t>ORDEM DECRESCENTE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</si>
</sst>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0.0"/>
    <numFmt numFmtId="165" formatCode="0.0%"/>
    <numFmt numFmtId="166" formatCode="[$-416]mmm\-yy;@"/>
    <numFmt numFmtId="167" formatCode="[$-416]mmmm\-yy;@"/>
    <numFmt numFmtId="168" formatCode="mmm\-yy\ "/>
    <numFmt numFmtId="169" formatCode="_-* #,##0.0_-;\-* #,##0.0_-;_-* &quot;-&quot;??_-;_-@_-"/>
  </numFmts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8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name val="Arial Rounded MT Bold"/>
      <family val="2"/>
    </font>
    <font>
      <b/>
      <sz val="10"/>
      <color theme="1"/>
      <name val="Arial Rounded MT Bold"/>
      <family val="2"/>
    </font>
    <font>
      <b/>
      <sz val="14"/>
      <color theme="1"/>
      <name val="Arial Rounded MT Bold"/>
      <family val="2"/>
    </font>
    <font>
      <sz val="1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2"/>
      <color theme="1"/>
      <name val="Arial Rounded MT Bold"/>
      <family val="2"/>
    </font>
    <font>
      <sz val="10"/>
      <name val="Arial"/>
      <family val="2"/>
    </font>
    <font>
      <sz val="14"/>
      <name val="Arial"/>
      <family val="2"/>
    </font>
    <font>
      <b/>
      <sz val="10"/>
      <color rgb="FFC00000"/>
      <name val="Tahoma"/>
      <family val="2"/>
    </font>
    <font>
      <sz val="10"/>
      <color theme="1"/>
      <name val="Tahoma"/>
      <family val="2"/>
    </font>
    <font>
      <sz val="10"/>
      <color rgb="FFC00000"/>
      <name val="Tahoma"/>
      <family val="2"/>
    </font>
    <font>
      <b/>
      <sz val="9"/>
      <name val="Arial"/>
      <family val="2"/>
    </font>
    <font>
      <b/>
      <sz val="9"/>
      <color indexed="8"/>
      <name val="Calibri"/>
      <family val="2"/>
    </font>
    <font>
      <b/>
      <sz val="9"/>
      <name val="Calibri"/>
      <family val="2"/>
    </font>
    <font>
      <sz val="11"/>
      <color indexed="8"/>
      <name val="Calibri"/>
      <family val="2"/>
    </font>
    <font>
      <b/>
      <sz val="11"/>
      <name val="Calibri"/>
      <family val="2"/>
    </font>
    <font>
      <b/>
      <sz val="10"/>
      <color theme="0"/>
      <name val="Arial"/>
      <family val="2"/>
    </font>
    <font>
      <sz val="11"/>
      <color theme="1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1"/>
      <color theme="0"/>
      <name val="Arial"/>
      <family val="2"/>
    </font>
    <font>
      <b/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24"/>
      <color theme="1"/>
      <name val="Arial"/>
      <family val="2"/>
    </font>
    <font>
      <b/>
      <sz val="18"/>
      <color rgb="FFC00000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40">
    <border>
      <left/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ck">
        <color theme="0"/>
      </left>
      <right/>
      <top style="medium">
        <color auto="1"/>
      </top>
      <bottom style="medium">
        <color auto="1"/>
      </bottom>
      <diagonal/>
    </border>
    <border>
      <left style="thick">
        <color theme="0"/>
      </left>
      <right/>
      <top style="medium">
        <color auto="1"/>
      </top>
      <bottom style="hair">
        <color auto="1"/>
      </bottom>
      <diagonal/>
    </border>
    <border>
      <left style="thick">
        <color theme="0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medium">
        <color indexed="64"/>
      </left>
      <right/>
      <top style="medium">
        <color indexed="64"/>
      </top>
      <bottom style="medium">
        <color indexed="56"/>
      </bottom>
      <diagonal/>
    </border>
    <border>
      <left/>
      <right/>
      <top style="medium">
        <color indexed="64"/>
      </top>
      <bottom style="medium">
        <color indexed="56"/>
      </bottom>
      <diagonal/>
    </border>
    <border>
      <left/>
      <right style="medium">
        <color indexed="64"/>
      </right>
      <top style="medium">
        <color indexed="64"/>
      </top>
      <bottom style="medium">
        <color indexed="56"/>
      </bottom>
      <diagonal/>
    </border>
    <border>
      <left style="medium">
        <color indexed="56"/>
      </left>
      <right/>
      <top style="medium">
        <color indexed="56"/>
      </top>
      <bottom/>
      <diagonal/>
    </border>
    <border>
      <left style="medium">
        <color indexed="64"/>
      </left>
      <right/>
      <top style="medium">
        <color indexed="56"/>
      </top>
      <bottom/>
      <diagonal/>
    </border>
    <border>
      <left/>
      <right/>
      <top style="medium">
        <color indexed="56"/>
      </top>
      <bottom/>
      <diagonal/>
    </border>
    <border>
      <left/>
      <right style="medium">
        <color indexed="64"/>
      </right>
      <top style="medium">
        <color indexed="56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theme="0"/>
      </bottom>
      <diagonal/>
    </border>
    <border>
      <left/>
      <right/>
      <top/>
      <bottom style="thin">
        <color theme="9" tint="0.39997558519241921"/>
      </bottom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  <border>
      <left/>
      <right/>
      <top style="thin">
        <color theme="9" tint="-0.24994659260841701"/>
      </top>
      <bottom style="thin">
        <color theme="9" tint="-0.24994659260841701"/>
      </bottom>
      <diagonal/>
    </border>
  </borders>
  <cellStyleXfs count="8">
    <xf numFmtId="166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17" fillId="0" borderId="0"/>
    <xf numFmtId="9" fontId="17" fillId="0" borderId="0" applyFont="0" applyFill="0" applyBorder="0" applyAlignment="0" applyProtection="0"/>
    <xf numFmtId="166" fontId="17" fillId="0" borderId="0"/>
    <xf numFmtId="0" fontId="1" fillId="0" borderId="0"/>
    <xf numFmtId="0" fontId="17" fillId="0" borderId="0"/>
  </cellStyleXfs>
  <cellXfs count="157">
    <xf numFmtId="166" fontId="0" fillId="0" borderId="0" xfId="0"/>
    <xf numFmtId="166" fontId="6" fillId="2" borderId="0" xfId="0" applyFont="1" applyFill="1" applyAlignment="1">
      <alignment horizontal="left" vertical="center"/>
    </xf>
    <xf numFmtId="166" fontId="7" fillId="0" borderId="0" xfId="0" applyFont="1" applyAlignment="1">
      <alignment horizontal="center" vertical="center"/>
    </xf>
    <xf numFmtId="166" fontId="0" fillId="3" borderId="0" xfId="0" applyFill="1"/>
    <xf numFmtId="166" fontId="9" fillId="0" borderId="0" xfId="0" applyFont="1" applyAlignment="1">
      <alignment horizontal="right" vertical="center"/>
    </xf>
    <xf numFmtId="166" fontId="9" fillId="3" borderId="0" xfId="0" applyFont="1" applyFill="1" applyAlignment="1">
      <alignment horizontal="right" vertical="center"/>
    </xf>
    <xf numFmtId="166" fontId="10" fillId="3" borderId="0" xfId="0" applyFont="1" applyFill="1" applyAlignment="1">
      <alignment horizontal="center" vertical="center"/>
    </xf>
    <xf numFmtId="164" fontId="11" fillId="0" borderId="2" xfId="0" applyNumberFormat="1" applyFont="1" applyBorder="1" applyAlignment="1">
      <alignment horizontal="center" vertical="center"/>
    </xf>
    <xf numFmtId="164" fontId="11" fillId="0" borderId="3" xfId="0" applyNumberFormat="1" applyFont="1" applyBorder="1" applyAlignment="1">
      <alignment horizontal="center" vertical="center"/>
    </xf>
    <xf numFmtId="166" fontId="3" fillId="3" borderId="1" xfId="0" applyFont="1" applyFill="1" applyBorder="1" applyAlignment="1">
      <alignment horizontal="center" vertical="center"/>
    </xf>
    <xf numFmtId="164" fontId="5" fillId="3" borderId="1" xfId="0" applyNumberFormat="1" applyFont="1" applyFill="1" applyBorder="1" applyAlignment="1">
      <alignment horizontal="center" vertical="center"/>
    </xf>
    <xf numFmtId="164" fontId="11" fillId="4" borderId="3" xfId="0" applyNumberFormat="1" applyFont="1" applyFill="1" applyBorder="1" applyAlignment="1">
      <alignment horizontal="center" vertical="center"/>
    </xf>
    <xf numFmtId="166" fontId="5" fillId="3" borderId="1" xfId="0" applyFont="1" applyFill="1" applyBorder="1" applyAlignment="1">
      <alignment horizontal="center" vertical="center"/>
    </xf>
    <xf numFmtId="164" fontId="5" fillId="0" borderId="2" xfId="0" applyNumberFormat="1" applyFont="1" applyBorder="1" applyAlignment="1">
      <alignment horizontal="center" vertical="center"/>
    </xf>
    <xf numFmtId="164" fontId="5" fillId="4" borderId="3" xfId="0" applyNumberFormat="1" applyFont="1" applyFill="1" applyBorder="1" applyAlignment="1">
      <alignment horizontal="center" vertical="center"/>
    </xf>
    <xf numFmtId="164" fontId="5" fillId="0" borderId="3" xfId="0" applyNumberFormat="1" applyFont="1" applyBorder="1" applyAlignment="1">
      <alignment horizontal="center" vertical="center"/>
    </xf>
    <xf numFmtId="164" fontId="12" fillId="0" borderId="0" xfId="0" applyNumberFormat="1" applyFont="1"/>
    <xf numFmtId="165" fontId="11" fillId="0" borderId="2" xfId="2" applyNumberFormat="1" applyFont="1" applyBorder="1" applyAlignment="1">
      <alignment horizontal="center" vertical="center"/>
    </xf>
    <xf numFmtId="165" fontId="11" fillId="4" borderId="3" xfId="2" applyNumberFormat="1" applyFont="1" applyFill="1" applyBorder="1" applyAlignment="1">
      <alignment horizontal="center" vertical="center"/>
    </xf>
    <xf numFmtId="165" fontId="11" fillId="0" borderId="3" xfId="2" applyNumberFormat="1" applyFont="1" applyBorder="1" applyAlignment="1">
      <alignment horizontal="center" vertical="center"/>
    </xf>
    <xf numFmtId="165" fontId="5" fillId="3" borderId="1" xfId="2" applyNumberFormat="1" applyFont="1" applyFill="1" applyBorder="1" applyAlignment="1">
      <alignment horizontal="center" vertical="center"/>
    </xf>
    <xf numFmtId="165" fontId="4" fillId="0" borderId="0" xfId="2" applyNumberFormat="1" applyFont="1" applyAlignment="1">
      <alignment horizontal="center" vertical="center"/>
    </xf>
    <xf numFmtId="166" fontId="6" fillId="0" borderId="0" xfId="0" applyFont="1" applyAlignment="1">
      <alignment horizontal="left" vertical="center"/>
    </xf>
    <xf numFmtId="43" fontId="4" fillId="0" borderId="0" xfId="1" applyFont="1" applyAlignment="1">
      <alignment horizontal="center" vertical="center"/>
    </xf>
    <xf numFmtId="1" fontId="14" fillId="0" borderId="0" xfId="0" applyNumberFormat="1" applyFont="1"/>
    <xf numFmtId="166" fontId="10" fillId="0" borderId="0" xfId="0" applyFont="1" applyAlignment="1">
      <alignment horizontal="left" vertical="center"/>
    </xf>
    <xf numFmtId="166" fontId="3" fillId="3" borderId="1" xfId="0" applyFont="1" applyFill="1" applyBorder="1" applyAlignment="1">
      <alignment horizontal="center" vertical="center" wrapText="1"/>
    </xf>
    <xf numFmtId="165" fontId="11" fillId="0" borderId="0" xfId="2" applyNumberFormat="1" applyFont="1" applyAlignment="1">
      <alignment horizontal="center" vertical="center"/>
    </xf>
    <xf numFmtId="166" fontId="3" fillId="3" borderId="6" xfId="0" applyFont="1" applyFill="1" applyBorder="1" applyAlignment="1">
      <alignment horizontal="center" vertical="center"/>
    </xf>
    <xf numFmtId="166" fontId="11" fillId="0" borderId="2" xfId="0" applyFont="1" applyBorder="1" applyAlignment="1">
      <alignment horizontal="center" vertical="center"/>
    </xf>
    <xf numFmtId="166" fontId="11" fillId="4" borderId="3" xfId="0" applyFont="1" applyFill="1" applyBorder="1" applyAlignment="1">
      <alignment horizontal="center" vertical="center"/>
    </xf>
    <xf numFmtId="166" fontId="11" fillId="0" borderId="3" xfId="0" applyFont="1" applyBorder="1" applyAlignment="1">
      <alignment horizontal="center" vertical="center"/>
    </xf>
    <xf numFmtId="166" fontId="9" fillId="0" borderId="0" xfId="0" applyFont="1" applyAlignment="1">
      <alignment horizontal="left" vertical="center"/>
    </xf>
    <xf numFmtId="166" fontId="3" fillId="3" borderId="7" xfId="0" applyFont="1" applyFill="1" applyBorder="1" applyAlignment="1">
      <alignment horizontal="center" vertical="center"/>
    </xf>
    <xf numFmtId="164" fontId="11" fillId="0" borderId="8" xfId="0" applyNumberFormat="1" applyFont="1" applyBorder="1" applyAlignment="1">
      <alignment horizontal="center" vertical="center"/>
    </xf>
    <xf numFmtId="164" fontId="11" fillId="4" borderId="9" xfId="0" applyNumberFormat="1" applyFont="1" applyFill="1" applyBorder="1" applyAlignment="1">
      <alignment horizontal="center" vertical="center"/>
    </xf>
    <xf numFmtId="164" fontId="11" fillId="0" borderId="9" xfId="0" applyNumberFormat="1" applyFont="1" applyBorder="1" applyAlignment="1">
      <alignment horizontal="center" vertical="center"/>
    </xf>
    <xf numFmtId="164" fontId="5" fillId="3" borderId="7" xfId="0" applyNumberFormat="1" applyFont="1" applyFill="1" applyBorder="1" applyAlignment="1">
      <alignment horizontal="center" vertical="center"/>
    </xf>
    <xf numFmtId="166" fontId="3" fillId="0" borderId="0" xfId="0" applyFont="1" applyAlignment="1">
      <alignment horizontal="left" vertical="center"/>
    </xf>
    <xf numFmtId="166" fontId="3" fillId="4" borderId="3" xfId="0" applyFont="1" applyFill="1" applyBorder="1" applyAlignment="1">
      <alignment horizontal="left" vertical="center"/>
    </xf>
    <xf numFmtId="166" fontId="15" fillId="0" borderId="0" xfId="0" applyFont="1" applyAlignment="1">
      <alignment horizontal="center" vertical="center"/>
    </xf>
    <xf numFmtId="166" fontId="12" fillId="0" borderId="0" xfId="0" applyFont="1"/>
    <xf numFmtId="166" fontId="18" fillId="0" borderId="0" xfId="3" applyFont="1" applyAlignment="1">
      <alignment horizontal="center" vertical="top"/>
    </xf>
    <xf numFmtId="166" fontId="3" fillId="3" borderId="16" xfId="0" applyFont="1" applyFill="1" applyBorder="1" applyAlignment="1">
      <alignment horizontal="center" vertical="center"/>
    </xf>
    <xf numFmtId="166" fontId="3" fillId="3" borderId="17" xfId="0" applyFont="1" applyFill="1" applyBorder="1" applyAlignment="1">
      <alignment horizontal="center" vertical="center"/>
    </xf>
    <xf numFmtId="166" fontId="3" fillId="3" borderId="18" xfId="0" applyFont="1" applyFill="1" applyBorder="1" applyAlignment="1">
      <alignment horizontal="center" vertical="center"/>
    </xf>
    <xf numFmtId="166" fontId="3" fillId="3" borderId="18" xfId="0" applyFont="1" applyFill="1" applyBorder="1" applyAlignment="1">
      <alignment horizontal="center" vertical="center" wrapText="1"/>
    </xf>
    <xf numFmtId="166" fontId="14" fillId="6" borderId="19" xfId="0" applyFont="1" applyFill="1" applyBorder="1" applyAlignment="1">
      <alignment horizontal="center" vertical="center"/>
    </xf>
    <xf numFmtId="164" fontId="19" fillId="6" borderId="20" xfId="3" applyNumberFormat="1" applyFont="1" applyFill="1" applyBorder="1" applyAlignment="1">
      <alignment horizontal="center" vertical="center"/>
    </xf>
    <xf numFmtId="164" fontId="19" fillId="6" borderId="21" xfId="3" applyNumberFormat="1" applyFont="1" applyFill="1" applyBorder="1" applyAlignment="1">
      <alignment horizontal="center" vertical="center"/>
    </xf>
    <xf numFmtId="164" fontId="19" fillId="6" borderId="22" xfId="3" applyNumberFormat="1" applyFont="1" applyFill="1" applyBorder="1" applyAlignment="1">
      <alignment horizontal="center" vertical="center"/>
    </xf>
    <xf numFmtId="165" fontId="19" fillId="6" borderId="20" xfId="2" applyNumberFormat="1" applyFont="1" applyFill="1" applyBorder="1" applyAlignment="1">
      <alignment horizontal="center" vertical="center"/>
    </xf>
    <xf numFmtId="165" fontId="19" fillId="6" borderId="19" xfId="2" applyNumberFormat="1" applyFont="1" applyFill="1" applyBorder="1" applyAlignment="1">
      <alignment horizontal="center" vertical="center"/>
    </xf>
    <xf numFmtId="166" fontId="20" fillId="0" borderId="23" xfId="3" applyFont="1" applyBorder="1" applyAlignment="1">
      <alignment horizontal="left" vertical="center"/>
    </xf>
    <xf numFmtId="164" fontId="21" fillId="0" borderId="24" xfId="3" applyNumberFormat="1" applyFont="1" applyBorder="1" applyAlignment="1">
      <alignment horizontal="center" vertical="center"/>
    </xf>
    <xf numFmtId="164" fontId="21" fillId="0" borderId="25" xfId="3" applyNumberFormat="1" applyFont="1" applyBorder="1" applyAlignment="1">
      <alignment horizontal="center" vertical="center"/>
    </xf>
    <xf numFmtId="164" fontId="21" fillId="0" borderId="26" xfId="3" applyNumberFormat="1" applyFont="1" applyBorder="1" applyAlignment="1">
      <alignment horizontal="center" vertical="center"/>
    </xf>
    <xf numFmtId="165" fontId="21" fillId="0" borderId="24" xfId="2" applyNumberFormat="1" applyFont="1" applyBorder="1" applyAlignment="1">
      <alignment horizontal="center" vertical="center"/>
    </xf>
    <xf numFmtId="165" fontId="21" fillId="0" borderId="23" xfId="2" applyNumberFormat="1" applyFont="1" applyBorder="1" applyAlignment="1">
      <alignment horizontal="center" vertical="center"/>
    </xf>
    <xf numFmtId="166" fontId="20" fillId="4" borderId="27" xfId="3" applyFont="1" applyFill="1" applyBorder="1" applyAlignment="1">
      <alignment horizontal="left" vertical="center"/>
    </xf>
    <xf numFmtId="164" fontId="21" fillId="4" borderId="28" xfId="3" applyNumberFormat="1" applyFont="1" applyFill="1" applyBorder="1" applyAlignment="1">
      <alignment horizontal="center" vertical="center"/>
    </xf>
    <xf numFmtId="164" fontId="21" fillId="4" borderId="29" xfId="3" applyNumberFormat="1" applyFont="1" applyFill="1" applyBorder="1" applyAlignment="1">
      <alignment horizontal="center" vertical="center"/>
    </xf>
    <xf numFmtId="164" fontId="21" fillId="4" borderId="30" xfId="3" applyNumberFormat="1" applyFont="1" applyFill="1" applyBorder="1" applyAlignment="1">
      <alignment horizontal="center" vertical="center"/>
    </xf>
    <xf numFmtId="165" fontId="21" fillId="4" borderId="28" xfId="2" applyNumberFormat="1" applyFont="1" applyFill="1" applyBorder="1" applyAlignment="1">
      <alignment horizontal="center" vertical="center"/>
    </xf>
    <xf numFmtId="165" fontId="21" fillId="4" borderId="27" xfId="2" applyNumberFormat="1" applyFont="1" applyFill="1" applyBorder="1" applyAlignment="1">
      <alignment horizontal="center" vertical="center"/>
    </xf>
    <xf numFmtId="166" fontId="20" fillId="0" borderId="27" xfId="3" applyFont="1" applyBorder="1" applyAlignment="1">
      <alignment horizontal="left" vertical="center"/>
    </xf>
    <xf numFmtId="164" fontId="21" fillId="0" borderId="28" xfId="3" applyNumberFormat="1" applyFont="1" applyBorder="1" applyAlignment="1">
      <alignment horizontal="center" vertical="center"/>
    </xf>
    <xf numFmtId="164" fontId="21" fillId="0" borderId="29" xfId="3" applyNumberFormat="1" applyFont="1" applyBorder="1" applyAlignment="1">
      <alignment horizontal="center" vertical="center"/>
    </xf>
    <xf numFmtId="164" fontId="21" fillId="0" borderId="30" xfId="3" applyNumberFormat="1" applyFont="1" applyBorder="1" applyAlignment="1">
      <alignment horizontal="center" vertical="center"/>
    </xf>
    <xf numFmtId="165" fontId="21" fillId="0" borderId="28" xfId="2" applyNumberFormat="1" applyFont="1" applyBorder="1" applyAlignment="1">
      <alignment horizontal="center" vertical="center"/>
    </xf>
    <xf numFmtId="165" fontId="21" fillId="0" borderId="27" xfId="2" applyNumberFormat="1" applyFont="1" applyBorder="1" applyAlignment="1">
      <alignment horizontal="center" vertical="center"/>
    </xf>
    <xf numFmtId="166" fontId="20" fillId="4" borderId="31" xfId="3" applyFont="1" applyFill="1" applyBorder="1" applyAlignment="1">
      <alignment horizontal="left" vertical="center"/>
    </xf>
    <xf numFmtId="164" fontId="21" fillId="4" borderId="32" xfId="3" applyNumberFormat="1" applyFont="1" applyFill="1" applyBorder="1" applyAlignment="1">
      <alignment horizontal="center" vertical="center"/>
    </xf>
    <xf numFmtId="164" fontId="21" fillId="4" borderId="33" xfId="3" applyNumberFormat="1" applyFont="1" applyFill="1" applyBorder="1" applyAlignment="1">
      <alignment horizontal="center" vertical="center"/>
    </xf>
    <xf numFmtId="164" fontId="21" fillId="4" borderId="34" xfId="3" applyNumberFormat="1" applyFont="1" applyFill="1" applyBorder="1" applyAlignment="1">
      <alignment horizontal="center" vertical="center"/>
    </xf>
    <xf numFmtId="165" fontId="21" fillId="4" borderId="32" xfId="2" applyNumberFormat="1" applyFont="1" applyFill="1" applyBorder="1" applyAlignment="1">
      <alignment horizontal="center" vertical="center"/>
    </xf>
    <xf numFmtId="165" fontId="21" fillId="4" borderId="31" xfId="2" applyNumberFormat="1" applyFont="1" applyFill="1" applyBorder="1" applyAlignment="1">
      <alignment horizontal="center" vertical="center"/>
    </xf>
    <xf numFmtId="166" fontId="22" fillId="0" borderId="0" xfId="3" applyFont="1" applyAlignment="1">
      <alignment horizontal="left"/>
    </xf>
    <xf numFmtId="166" fontId="17" fillId="0" borderId="0" xfId="3"/>
    <xf numFmtId="166" fontId="23" fillId="3" borderId="10" xfId="0" applyFont="1" applyFill="1" applyBorder="1" applyAlignment="1">
      <alignment horizontal="center" vertical="center" wrapText="1"/>
    </xf>
    <xf numFmtId="164" fontId="23" fillId="3" borderId="10" xfId="0" applyNumberFormat="1" applyFont="1" applyFill="1" applyBorder="1" applyAlignment="1">
      <alignment vertical="center" wrapText="1"/>
    </xf>
    <xf numFmtId="166" fontId="24" fillId="3" borderId="10" xfId="0" applyFont="1" applyFill="1" applyBorder="1" applyAlignment="1">
      <alignment horizontal="center" vertical="center" wrapText="1"/>
    </xf>
    <xf numFmtId="166" fontId="24" fillId="3" borderId="10" xfId="0" quotePrefix="1" applyFont="1" applyFill="1" applyBorder="1" applyAlignment="1">
      <alignment horizontal="center" vertical="center" wrapText="1"/>
    </xf>
    <xf numFmtId="166" fontId="23" fillId="0" borderId="6" xfId="0" applyFont="1" applyBorder="1" applyAlignment="1">
      <alignment horizontal="center"/>
    </xf>
    <xf numFmtId="164" fontId="25" fillId="0" borderId="6" xfId="0" applyNumberFormat="1" applyFont="1" applyBorder="1" applyAlignment="1">
      <alignment horizontal="center"/>
    </xf>
    <xf numFmtId="166" fontId="23" fillId="0" borderId="35" xfId="0" applyFont="1" applyBorder="1" applyAlignment="1">
      <alignment horizontal="center"/>
    </xf>
    <xf numFmtId="164" fontId="25" fillId="0" borderId="35" xfId="0" applyNumberFormat="1" applyFont="1" applyBorder="1" applyAlignment="1">
      <alignment horizontal="center"/>
    </xf>
    <xf numFmtId="166" fontId="24" fillId="6" borderId="10" xfId="0" applyFont="1" applyFill="1" applyBorder="1" applyAlignment="1">
      <alignment horizontal="center"/>
    </xf>
    <xf numFmtId="164" fontId="26" fillId="6" borderId="10" xfId="0" applyNumberFormat="1" applyFont="1" applyFill="1" applyBorder="1" applyAlignment="1">
      <alignment horizontal="center"/>
    </xf>
    <xf numFmtId="10" fontId="11" fillId="0" borderId="2" xfId="2" applyNumberFormat="1" applyFont="1" applyBorder="1" applyAlignment="1">
      <alignment horizontal="center" vertical="center"/>
    </xf>
    <xf numFmtId="2" fontId="0" fillId="0" borderId="0" xfId="0" applyNumberFormat="1"/>
    <xf numFmtId="0" fontId="27" fillId="7" borderId="0" xfId="6" applyFont="1" applyFill="1" applyAlignment="1">
      <alignment horizontal="center" vertical="center"/>
    </xf>
    <xf numFmtId="0" fontId="28" fillId="0" borderId="0" xfId="6" applyFont="1"/>
    <xf numFmtId="168" fontId="27" fillId="7" borderId="0" xfId="6" applyNumberFormat="1" applyFont="1" applyFill="1" applyAlignment="1">
      <alignment horizontal="center" vertical="center"/>
    </xf>
    <xf numFmtId="167" fontId="27" fillId="7" borderId="0" xfId="6" applyNumberFormat="1" applyFont="1" applyFill="1" applyAlignment="1">
      <alignment horizontal="center" vertical="center"/>
    </xf>
    <xf numFmtId="0" fontId="29" fillId="0" borderId="37" xfId="7" applyFont="1" applyBorder="1" applyAlignment="1">
      <alignment horizontal="left" vertical="center" wrapText="1"/>
    </xf>
    <xf numFmtId="0" fontId="29" fillId="0" borderId="37" xfId="7" applyFont="1" applyBorder="1" applyAlignment="1">
      <alignment horizontal="centerContinuous" vertical="center" wrapText="1"/>
    </xf>
    <xf numFmtId="0" fontId="17" fillId="0" borderId="38" xfId="6" applyFont="1" applyBorder="1" applyAlignment="1">
      <alignment horizontal="left" vertical="center"/>
    </xf>
    <xf numFmtId="0" fontId="17" fillId="7" borderId="38" xfId="6" applyFont="1" applyFill="1" applyBorder="1" applyAlignment="1">
      <alignment horizontal="left" vertical="center"/>
    </xf>
    <xf numFmtId="0" fontId="29" fillId="0" borderId="38" xfId="7" applyFont="1" applyBorder="1" applyAlignment="1">
      <alignment horizontal="left" vertical="center" wrapText="1"/>
    </xf>
    <xf numFmtId="0" fontId="29" fillId="0" borderId="38" xfId="7" applyFont="1" applyBorder="1" applyAlignment="1">
      <alignment horizontal="centerContinuous" vertical="center" wrapText="1"/>
    </xf>
    <xf numFmtId="164" fontId="28" fillId="0" borderId="0" xfId="6" applyNumberFormat="1" applyFont="1"/>
    <xf numFmtId="0" fontId="17" fillId="7" borderId="37" xfId="6" applyFont="1" applyFill="1" applyBorder="1" applyAlignment="1">
      <alignment horizontal="left" vertical="center"/>
    </xf>
    <xf numFmtId="0" fontId="17" fillId="7" borderId="0" xfId="6" applyFont="1" applyFill="1" applyAlignment="1">
      <alignment horizontal="left" vertical="center"/>
    </xf>
    <xf numFmtId="164" fontId="17" fillId="7" borderId="0" xfId="6" applyNumberFormat="1" applyFont="1" applyFill="1" applyAlignment="1">
      <alignment horizontal="center" vertical="center"/>
    </xf>
    <xf numFmtId="165" fontId="17" fillId="7" borderId="0" xfId="2" applyNumberFormat="1" applyFont="1" applyFill="1" applyAlignment="1">
      <alignment horizontal="center" vertical="center"/>
    </xf>
    <xf numFmtId="0" fontId="30" fillId="0" borderId="0" xfId="6" applyFont="1" applyAlignment="1">
      <alignment horizontal="left"/>
    </xf>
    <xf numFmtId="168" fontId="31" fillId="7" borderId="0" xfId="6" applyNumberFormat="1" applyFont="1" applyFill="1" applyAlignment="1">
      <alignment horizontal="center" vertical="center"/>
    </xf>
    <xf numFmtId="17" fontId="0" fillId="0" borderId="0" xfId="0" applyNumberFormat="1"/>
    <xf numFmtId="169" fontId="0" fillId="0" borderId="0" xfId="1" applyNumberFormat="1" applyFont="1" applyAlignment="1">
      <alignment horizontal="center"/>
    </xf>
    <xf numFmtId="17" fontId="0" fillId="8" borderId="39" xfId="0" applyNumberFormat="1" applyFill="1" applyBorder="1"/>
    <xf numFmtId="169" fontId="1" fillId="8" borderId="39" xfId="1" applyNumberFormat="1" applyFill="1" applyBorder="1" applyAlignment="1">
      <alignment horizontal="center"/>
    </xf>
    <xf numFmtId="164" fontId="29" fillId="0" borderId="37" xfId="6" applyNumberFormat="1" applyFont="1" applyBorder="1" applyAlignment="1">
      <alignment horizontal="center" vertical="center"/>
    </xf>
    <xf numFmtId="165" fontId="29" fillId="0" borderId="37" xfId="2" applyNumberFormat="1" applyFont="1" applyFill="1" applyBorder="1" applyAlignment="1">
      <alignment horizontal="center" vertical="center"/>
    </xf>
    <xf numFmtId="165" fontId="29" fillId="0" borderId="37" xfId="2" applyNumberFormat="1" applyFont="1" applyFill="1" applyBorder="1" applyAlignment="1">
      <alignment horizontal="center" vertical="center" wrapText="1"/>
    </xf>
    <xf numFmtId="164" fontId="17" fillId="0" borderId="38" xfId="6" applyNumberFormat="1" applyFont="1" applyBorder="1" applyAlignment="1">
      <alignment horizontal="center" vertical="center"/>
    </xf>
    <xf numFmtId="165" fontId="17" fillId="0" borderId="38" xfId="2" applyNumberFormat="1" applyFont="1" applyFill="1" applyBorder="1" applyAlignment="1">
      <alignment horizontal="center" vertical="center"/>
    </xf>
    <xf numFmtId="166" fontId="0" fillId="0" borderId="0" xfId="0" applyAlignment="1">
      <alignment horizontal="center"/>
    </xf>
    <xf numFmtId="166" fontId="32" fillId="0" borderId="0" xfId="0" applyFont="1" applyAlignment="1">
      <alignment horizontal="center" vertical="center" wrapText="1"/>
    </xf>
    <xf numFmtId="169" fontId="34" fillId="0" borderId="0" xfId="1" applyNumberFormat="1" applyFont="1" applyAlignment="1">
      <alignment horizontal="center" vertical="center"/>
    </xf>
    <xf numFmtId="166" fontId="33" fillId="0" borderId="0" xfId="0" applyFont="1" applyAlignment="1">
      <alignment horizontal="left" vertical="center" wrapText="1"/>
    </xf>
    <xf numFmtId="169" fontId="34" fillId="9" borderId="0" xfId="1" applyNumberFormat="1" applyFont="1" applyFill="1" applyAlignment="1">
      <alignment horizontal="center" vertical="center"/>
    </xf>
    <xf numFmtId="1" fontId="36" fillId="0" borderId="0" xfId="1" applyNumberFormat="1" applyFont="1" applyAlignment="1">
      <alignment horizontal="center"/>
    </xf>
    <xf numFmtId="165" fontId="34" fillId="0" borderId="0" xfId="2" applyNumberFormat="1" applyFont="1" applyAlignment="1">
      <alignment horizontal="center" vertical="center"/>
    </xf>
    <xf numFmtId="165" fontId="34" fillId="9" borderId="0" xfId="2" applyNumberFormat="1" applyFont="1" applyFill="1" applyAlignment="1">
      <alignment horizontal="center" vertical="center"/>
    </xf>
    <xf numFmtId="166" fontId="3" fillId="3" borderId="1" xfId="0" applyFont="1" applyFill="1" applyBorder="1" applyAlignment="1">
      <alignment horizontal="center" vertical="center"/>
    </xf>
    <xf numFmtId="164" fontId="5" fillId="3" borderId="10" xfId="0" applyNumberFormat="1" applyFont="1" applyFill="1" applyBorder="1" applyAlignment="1">
      <alignment horizontal="center" vertical="center"/>
    </xf>
    <xf numFmtId="166" fontId="3" fillId="0" borderId="3" xfId="0" applyFont="1" applyBorder="1" applyAlignment="1">
      <alignment horizontal="center" vertical="center"/>
    </xf>
    <xf numFmtId="166" fontId="3" fillId="4" borderId="4" xfId="0" applyFont="1" applyFill="1" applyBorder="1" applyAlignment="1">
      <alignment horizontal="center" vertical="center"/>
    </xf>
    <xf numFmtId="166" fontId="3" fillId="3" borderId="1" xfId="0" applyFont="1" applyFill="1" applyBorder="1" applyAlignment="1">
      <alignment horizontal="center" vertical="center" wrapText="1"/>
    </xf>
    <xf numFmtId="166" fontId="3" fillId="0" borderId="0" xfId="0" applyFont="1" applyAlignment="1">
      <alignment horizontal="left" vertical="center"/>
    </xf>
    <xf numFmtId="166" fontId="3" fillId="4" borderId="3" xfId="0" applyFont="1" applyFill="1" applyBorder="1" applyAlignment="1">
      <alignment horizontal="left" vertical="center"/>
    </xf>
    <xf numFmtId="164" fontId="5" fillId="3" borderId="1" xfId="0" applyNumberFormat="1" applyFont="1" applyFill="1" applyBorder="1" applyAlignment="1">
      <alignment horizontal="center" vertical="center"/>
    </xf>
    <xf numFmtId="166" fontId="3" fillId="0" borderId="2" xfId="0" applyFont="1" applyBorder="1" applyAlignment="1">
      <alignment horizontal="center" vertical="center"/>
    </xf>
    <xf numFmtId="166" fontId="3" fillId="4" borderId="3" xfId="0" applyFont="1" applyFill="1" applyBorder="1" applyAlignment="1">
      <alignment horizontal="center" vertical="center"/>
    </xf>
    <xf numFmtId="166" fontId="3" fillId="3" borderId="6" xfId="0" applyFont="1" applyFill="1" applyBorder="1" applyAlignment="1">
      <alignment horizontal="center" vertical="center" wrapText="1"/>
    </xf>
    <xf numFmtId="166" fontId="3" fillId="3" borderId="5" xfId="0" applyFont="1" applyFill="1" applyBorder="1" applyAlignment="1">
      <alignment horizontal="center" vertical="center" wrapText="1"/>
    </xf>
    <xf numFmtId="166" fontId="2" fillId="3" borderId="1" xfId="0" applyFont="1" applyFill="1" applyBorder="1" applyAlignment="1">
      <alignment horizontal="center" vertical="center"/>
    </xf>
    <xf numFmtId="1" fontId="11" fillId="0" borderId="1" xfId="0" applyNumberFormat="1" applyFont="1" applyBorder="1" applyAlignment="1">
      <alignment horizontal="center" vertical="center"/>
    </xf>
    <xf numFmtId="1" fontId="11" fillId="4" borderId="1" xfId="0" applyNumberFormat="1" applyFont="1" applyFill="1" applyBorder="1" applyAlignment="1">
      <alignment horizontal="center" vertical="center"/>
    </xf>
    <xf numFmtId="1" fontId="3" fillId="3" borderId="1" xfId="0" applyNumberFormat="1" applyFont="1" applyFill="1" applyBorder="1" applyAlignment="1">
      <alignment horizontal="center" vertical="center"/>
    </xf>
    <xf numFmtId="166" fontId="8" fillId="0" borderId="0" xfId="0" applyFont="1" applyAlignment="1">
      <alignment horizontal="right" vertical="center"/>
    </xf>
    <xf numFmtId="166" fontId="16" fillId="0" borderId="0" xfId="0" applyFont="1" applyAlignment="1">
      <alignment horizontal="center" vertical="center" wrapText="1"/>
    </xf>
    <xf numFmtId="166" fontId="35" fillId="9" borderId="0" xfId="0" applyFont="1" applyFill="1" applyAlignment="1">
      <alignment horizontal="center" vertical="center" wrapText="1"/>
    </xf>
    <xf numFmtId="166" fontId="37" fillId="0" borderId="0" xfId="0" applyFont="1" applyAlignment="1">
      <alignment horizontal="center" vertical="center"/>
    </xf>
    <xf numFmtId="166" fontId="33" fillId="0" borderId="0" xfId="0" applyFont="1" applyAlignment="1">
      <alignment horizontal="left" vertical="center" wrapText="1"/>
    </xf>
    <xf numFmtId="166" fontId="13" fillId="5" borderId="0" xfId="0" applyFont="1" applyFill="1" applyAlignment="1">
      <alignment horizontal="right" vertical="center"/>
    </xf>
    <xf numFmtId="17" fontId="10" fillId="0" borderId="0" xfId="0" applyNumberFormat="1" applyFont="1" applyAlignment="1">
      <alignment horizontal="right" vertical="center"/>
    </xf>
    <xf numFmtId="166" fontId="10" fillId="0" borderId="0" xfId="0" applyFont="1" applyAlignment="1">
      <alignment horizontal="right" vertical="center"/>
    </xf>
    <xf numFmtId="166" fontId="3" fillId="3" borderId="11" xfId="0" applyFont="1" applyFill="1" applyBorder="1" applyAlignment="1">
      <alignment horizontal="center" vertical="center"/>
    </xf>
    <xf numFmtId="166" fontId="3" fillId="3" borderId="15" xfId="0" applyFont="1" applyFill="1" applyBorder="1" applyAlignment="1">
      <alignment horizontal="center" vertical="center"/>
    </xf>
    <xf numFmtId="166" fontId="3" fillId="3" borderId="12" xfId="0" applyFont="1" applyFill="1" applyBorder="1" applyAlignment="1">
      <alignment horizontal="center" vertical="center"/>
    </xf>
    <xf numFmtId="166" fontId="3" fillId="3" borderId="13" xfId="0" applyFont="1" applyFill="1" applyBorder="1" applyAlignment="1">
      <alignment horizontal="center" vertical="center"/>
    </xf>
    <xf numFmtId="166" fontId="3" fillId="3" borderId="14" xfId="0" applyFont="1" applyFill="1" applyBorder="1" applyAlignment="1">
      <alignment horizontal="center" vertical="center"/>
    </xf>
    <xf numFmtId="0" fontId="27" fillId="7" borderId="0" xfId="6" applyFont="1" applyFill="1" applyAlignment="1">
      <alignment horizontal="center" vertical="center"/>
    </xf>
    <xf numFmtId="0" fontId="27" fillId="7" borderId="36" xfId="6" applyFont="1" applyFill="1" applyBorder="1" applyAlignment="1">
      <alignment horizontal="center" vertical="center"/>
    </xf>
    <xf numFmtId="167" fontId="27" fillId="7" borderId="36" xfId="2" applyNumberFormat="1" applyFont="1" applyFill="1" applyBorder="1" applyAlignment="1">
      <alignment horizontal="center" vertical="center" wrapText="1"/>
    </xf>
  </cellXfs>
  <cellStyles count="8">
    <cellStyle name="Normal" xfId="0" builtinId="0"/>
    <cellStyle name="Normal 2" xfId="3" xr:uid="{00000000-0005-0000-0000-000001000000}"/>
    <cellStyle name="Normal 3" xfId="5" xr:uid="{00000000-0005-0000-0000-000002000000}"/>
    <cellStyle name="Normal 4" xfId="6" xr:uid="{53097FAE-DE03-4530-BCFA-39FCF7DCEA7A}"/>
    <cellStyle name="Normal_ICC20040521" xfId="7" xr:uid="{13663E5E-EB06-472D-8B5F-5F30336B3157}"/>
    <cellStyle name="Porcentagem" xfId="2" builtinId="5"/>
    <cellStyle name="Porcentagem 2" xfId="4" xr:uid="{00000000-0005-0000-0000-000004000000}"/>
    <cellStyle name="Vírgula" xfId="1" builtinId="3"/>
  </cellStyles>
  <dxfs count="39">
    <dxf>
      <font>
        <color rgb="FFC00000"/>
      </font>
      <fill>
        <patternFill patternType="none">
          <bgColor auto="1"/>
        </patternFill>
      </fill>
    </dxf>
    <dxf>
      <font>
        <color auto="1"/>
      </font>
    </dxf>
    <dxf>
      <font>
        <color rgb="FFC00000"/>
      </font>
      <fill>
        <patternFill patternType="none">
          <bgColor auto="1"/>
        </patternFill>
      </fill>
    </dxf>
    <dxf>
      <font>
        <color auto="1"/>
      </font>
    </dxf>
    <dxf>
      <font>
        <b val="0"/>
        <i val="0"/>
        <color auto="1"/>
      </font>
    </dxf>
    <dxf>
      <font>
        <b/>
        <i val="0"/>
      </font>
    </dxf>
    <dxf>
      <font>
        <color rgb="FFC00000"/>
      </font>
      <fill>
        <patternFill patternType="none">
          <bgColor auto="1"/>
        </patternFill>
      </fill>
    </dxf>
    <dxf>
      <font>
        <color auto="1"/>
      </font>
    </dxf>
    <dxf>
      <font>
        <color rgb="FFC00000"/>
      </font>
    </dxf>
    <dxf>
      <font>
        <color rgb="FFC00000"/>
      </font>
    </dxf>
    <dxf>
      <font>
        <b val="0"/>
        <i val="0"/>
        <color theme="1"/>
      </font>
    </dxf>
    <dxf>
      <font>
        <color rgb="FFC00000"/>
      </font>
    </dxf>
    <dxf>
      <font>
        <b/>
        <i val="0"/>
      </font>
    </dxf>
    <dxf>
      <font>
        <color rgb="FFC00000"/>
      </font>
      <fill>
        <patternFill patternType="none">
          <bgColor auto="1"/>
        </patternFill>
      </fill>
    </dxf>
    <dxf>
      <font>
        <color auto="1"/>
      </font>
    </dxf>
    <dxf>
      <font>
        <color rgb="FFC00000"/>
      </font>
      <fill>
        <patternFill patternType="none">
          <bgColor auto="1"/>
        </patternFill>
      </fill>
    </dxf>
    <dxf>
      <font>
        <color auto="1"/>
      </font>
    </dxf>
    <dxf>
      <font>
        <b val="0"/>
        <i val="0"/>
        <color auto="1"/>
      </font>
    </dxf>
    <dxf>
      <font>
        <b/>
        <i val="0"/>
      </font>
    </dxf>
    <dxf>
      <font>
        <color rgb="FFC00000"/>
      </font>
      <fill>
        <patternFill patternType="none">
          <bgColor auto="1"/>
        </patternFill>
      </fill>
    </dxf>
    <dxf>
      <font>
        <color auto="1"/>
      </font>
    </dxf>
    <dxf>
      <font>
        <color rgb="FFC00000"/>
      </font>
    </dxf>
    <dxf>
      <font>
        <color rgb="FFC00000"/>
      </font>
    </dxf>
    <dxf>
      <font>
        <b val="0"/>
        <i val="0"/>
        <color theme="1"/>
      </font>
    </dxf>
    <dxf>
      <font>
        <color rgb="FFC00000"/>
      </font>
    </dxf>
    <dxf>
      <font>
        <b/>
        <i val="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>
                <a:solidFill>
                  <a:schemeClr val="tx1">
                    <a:lumMod val="75000"/>
                    <a:lumOff val="25000"/>
                  </a:schemeClr>
                </a:solidFill>
                <a:latin typeface="Arial Narrow" pitchFamily="34" charset="0"/>
              </a:defRPr>
            </a:pPr>
            <a:r>
              <a:rPr lang="en-US"/>
              <a:t>São Paulo - Índice</a:t>
            </a:r>
            <a:r>
              <a:rPr lang="en-US" baseline="0"/>
              <a:t> de Confiança do Consumidor</a:t>
            </a:r>
            <a:r>
              <a:rPr lang="en-US"/>
              <a:t>- ICC
(em pontos)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Resumo!$B$28</c:f>
              <c:strCache>
                <c:ptCount val="1"/>
                <c:pt idx="0">
                  <c:v>ICC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>
              <a:innerShdw blurRad="63500" dist="50800">
                <a:prstClr val="black">
                  <a:alpha val="50000"/>
                </a:prstClr>
              </a:innerShdw>
            </a:effectLst>
          </c:spPr>
          <c:invertIfNegative val="0"/>
          <c:dLbls>
            <c:dLbl>
              <c:idx val="15"/>
              <c:layout>
                <c:manualLayout>
                  <c:x val="8.3333333333332708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FAD-4EB4-8575-38DC870E12CC}"/>
                </c:ext>
              </c:extLst>
            </c:dLbl>
            <c:dLbl>
              <c:idx val="16"/>
              <c:layout>
                <c:manualLayout>
                  <c:x val="1.3888888888889549E-2"/>
                  <c:y val="-4.629629629629701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FAD-4EB4-8575-38DC870E12CC}"/>
                </c:ext>
              </c:extLst>
            </c:dLbl>
            <c:dLbl>
              <c:idx val="32"/>
              <c:layout>
                <c:manualLayout>
                  <c:x val="7.7972709551656924E-3"/>
                  <c:y val="-4.629629629629701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FAD-4EB4-8575-38DC870E12CC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 sz="800" b="1">
                    <a:solidFill>
                      <a:schemeClr val="bg2">
                        <a:lumMod val="25000"/>
                      </a:schemeClr>
                    </a:solidFill>
                    <a:latin typeface="Arial Narrow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Resumo!$D$21:$P$21</c:f>
              <c:numCache>
                <c:formatCode>[$-416]mmm\-yy;@</c:formatCode>
                <c:ptCount val="13"/>
                <c:pt idx="0">
                  <c:v>45778</c:v>
                </c:pt>
                <c:pt idx="1">
                  <c:v>45809</c:v>
                </c:pt>
                <c:pt idx="2">
                  <c:v>45839</c:v>
                </c:pt>
                <c:pt idx="3">
                  <c:v>45870</c:v>
                </c:pt>
                <c:pt idx="4">
                  <c:v>45901</c:v>
                </c:pt>
                <c:pt idx="5">
                  <c:v>45931</c:v>
                </c:pt>
                <c:pt idx="6">
                  <c:v>45962</c:v>
                </c:pt>
                <c:pt idx="7">
                  <c:v>45992</c:v>
                </c:pt>
                <c:pt idx="8">
                  <c:v>46023</c:v>
                </c:pt>
                <c:pt idx="9">
                  <c:v>46054</c:v>
                </c:pt>
                <c:pt idx="10">
                  <c:v>46082</c:v>
                </c:pt>
                <c:pt idx="11">
                  <c:v>46113</c:v>
                </c:pt>
                <c:pt idx="12">
                  <c:v>46143</c:v>
                </c:pt>
              </c:numCache>
            </c:numRef>
          </c:cat>
          <c:val>
            <c:numRef>
              <c:f>Resumo!$D$28:$P$28</c:f>
              <c:numCache>
                <c:formatCode>0.0</c:formatCode>
                <c:ptCount val="13"/>
                <c:pt idx="0">
                  <c:v>111.7308676402366</c:v>
                </c:pt>
                <c:pt idx="1">
                  <c:v>112.88651938540033</c:v>
                </c:pt>
                <c:pt idx="2">
                  <c:v>108.93810051816691</c:v>
                </c:pt>
                <c:pt idx="3">
                  <c:v>111.87872818773744</c:v>
                </c:pt>
                <c:pt idx="4">
                  <c:v>110.20226819438362</c:v>
                </c:pt>
                <c:pt idx="5">
                  <c:v>113.63372817499604</c:v>
                </c:pt>
                <c:pt idx="6">
                  <c:v>118.65144926603709</c:v>
                </c:pt>
                <c:pt idx="7">
                  <c:v>124.46047747901666</c:v>
                </c:pt>
                <c:pt idx="8">
                  <c:v>127.38789724705734</c:v>
                </c:pt>
                <c:pt idx="9">
                  <c:v>127.39056989237103</c:v>
                </c:pt>
                <c:pt idx="10">
                  <c:v>125.86914761568588</c:v>
                </c:pt>
                <c:pt idx="11">
                  <c:v>121.06395061119164</c:v>
                </c:pt>
                <c:pt idx="12">
                  <c:v>120.55475251388498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FAD-4EB4-8575-38DC870E12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4"/>
        <c:overlap val="-1"/>
        <c:axId val="108577536"/>
        <c:axId val="108578688"/>
      </c:barChart>
      <c:dateAx>
        <c:axId val="108577536"/>
        <c:scaling>
          <c:orientation val="minMax"/>
        </c:scaling>
        <c:delete val="0"/>
        <c:axPos val="b"/>
        <c:numFmt formatCode="[$-416]mmm\-yy;@" sourceLinked="0"/>
        <c:majorTickMark val="out"/>
        <c:minorTickMark val="none"/>
        <c:tickLblPos val="nextTo"/>
        <c:txPr>
          <a:bodyPr rot="0" anchor="t" anchorCtr="0"/>
          <a:lstStyle/>
          <a:p>
            <a:pPr>
              <a:defRPr sz="800" b="1">
                <a:solidFill>
                  <a:schemeClr val="bg2">
                    <a:lumMod val="10000"/>
                  </a:schemeClr>
                </a:solidFill>
              </a:defRPr>
            </a:pPr>
            <a:endParaRPr lang="pt-BR"/>
          </a:p>
        </c:txPr>
        <c:crossAx val="108578688"/>
        <c:crosses val="autoZero"/>
        <c:auto val="1"/>
        <c:lblOffset val="100"/>
        <c:baseTimeUnit val="months"/>
      </c:dateAx>
      <c:valAx>
        <c:axId val="108578688"/>
        <c:scaling>
          <c:orientation val="minMax"/>
        </c:scaling>
        <c:delete val="1"/>
        <c:axPos val="l"/>
        <c:majorGridlines>
          <c:spPr>
            <a:ln>
              <a:solidFill>
                <a:schemeClr val="bg1"/>
              </a:solidFill>
            </a:ln>
          </c:spPr>
        </c:majorGridlines>
        <c:numFmt formatCode="0" sourceLinked="0"/>
        <c:majorTickMark val="out"/>
        <c:minorTickMark val="none"/>
        <c:tickLblPos val="none"/>
        <c:crossAx val="108577536"/>
        <c:crosses val="autoZero"/>
        <c:crossBetween val="between"/>
      </c:valAx>
      <c:spPr>
        <a:solidFill>
          <a:schemeClr val="bg1"/>
        </a:solidFill>
      </c:spPr>
    </c:plotArea>
    <c:plotVisOnly val="1"/>
    <c:dispBlanksAs val="gap"/>
    <c:showDLblsOverMax val="0"/>
  </c:chart>
  <c:spPr>
    <a:solidFill>
      <a:schemeClr val="bg1"/>
    </a:solidFill>
    <a:ln>
      <a:solidFill>
        <a:sysClr val="windowText" lastClr="000000">
          <a:alpha val="59000"/>
        </a:sysClr>
      </a:solidFill>
    </a:ln>
  </c:spPr>
  <c:printSettings>
    <c:headerFooter/>
    <c:pageMargins b="0.78740157499999996" l="0.511811024" r="0.511811024" t="0.78740157499999996" header="0.31496062000001407" footer="0.31496062000001407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>
                <a:solidFill>
                  <a:schemeClr val="tx1">
                    <a:lumMod val="75000"/>
                    <a:lumOff val="25000"/>
                  </a:schemeClr>
                </a:solidFill>
                <a:latin typeface="Arial Narrow" pitchFamily="34" charset="0"/>
              </a:defRPr>
            </a:pPr>
            <a:r>
              <a:rPr lang="en-US"/>
              <a:t>São Paulo - Índice</a:t>
            </a:r>
            <a:r>
              <a:rPr lang="en-US" baseline="0"/>
              <a:t> de Confiança do Consumidor</a:t>
            </a:r>
            <a:r>
              <a:rPr lang="en-US"/>
              <a:t>
(em pontos)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IEC</c:v>
          </c:tx>
          <c:spPr>
            <a:effectLst>
              <a:innerShdw blurRad="63500" dist="50800">
                <a:prstClr val="black">
                  <a:alpha val="50000"/>
                </a:prstClr>
              </a:innerShdw>
            </a:effectLst>
          </c:spPr>
          <c:marker>
            <c:symbol val="circle"/>
            <c:size val="4"/>
            <c:spPr>
              <a:solidFill>
                <a:schemeClr val="tx2">
                  <a:lumMod val="60000"/>
                  <a:lumOff val="40000"/>
                </a:schemeClr>
              </a:solidFill>
            </c:spPr>
          </c:marker>
          <c:dLbls>
            <c:dLbl>
              <c:idx val="0"/>
              <c:layout>
                <c:manualLayout>
                  <c:x val="-4.3243243243243246E-2"/>
                  <c:y val="-3.70374015748031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433-4735-AB26-26B909AE8277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433-4735-AB26-26B909AE8277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433-4735-AB26-26B909AE8277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433-4735-AB26-26B909AE8277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433-4735-AB26-26B909AE8277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433-4735-AB26-26B909AE8277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433-4735-AB26-26B909AE8277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433-4735-AB26-26B909AE8277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433-4735-AB26-26B909AE8277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433-4735-AB26-26B909AE8277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433-4735-AB26-26B909AE8277}"/>
                </c:ext>
              </c:extLst>
            </c:dLbl>
            <c:dLbl>
              <c:idx val="11"/>
              <c:layout>
                <c:manualLayout>
                  <c:x val="-3.8438438438438437E-2"/>
                  <c:y val="-4.16666666666666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433-4735-AB26-26B909AE8277}"/>
                </c:ext>
              </c:extLst>
            </c:dLbl>
            <c:dLbl>
              <c:idx val="12"/>
              <c:layout>
                <c:manualLayout>
                  <c:x val="-7.2072072072072073E-3"/>
                  <c:y val="-1.85185185185185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1433-4735-AB26-26B909AE827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lang="pt-BR" sz="800" b="1" i="0" u="none" strike="noStrike" kern="1200" baseline="0">
                    <a:solidFill>
                      <a:schemeClr val="accent1">
                        <a:lumMod val="75000"/>
                      </a:schemeClr>
                    </a:solidFill>
                    <a:latin typeface="Arial Narrow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Resumo!$D$21:$P$21</c:f>
              <c:numCache>
                <c:formatCode>[$-416]mmm\-yy;@</c:formatCode>
                <c:ptCount val="13"/>
                <c:pt idx="0">
                  <c:v>45778</c:v>
                </c:pt>
                <c:pt idx="1">
                  <c:v>45809</c:v>
                </c:pt>
                <c:pt idx="2">
                  <c:v>45839</c:v>
                </c:pt>
                <c:pt idx="3">
                  <c:v>45870</c:v>
                </c:pt>
                <c:pt idx="4">
                  <c:v>45901</c:v>
                </c:pt>
                <c:pt idx="5">
                  <c:v>45931</c:v>
                </c:pt>
                <c:pt idx="6">
                  <c:v>45962</c:v>
                </c:pt>
                <c:pt idx="7">
                  <c:v>45992</c:v>
                </c:pt>
                <c:pt idx="8">
                  <c:v>46023</c:v>
                </c:pt>
                <c:pt idx="9">
                  <c:v>46054</c:v>
                </c:pt>
                <c:pt idx="10">
                  <c:v>46082</c:v>
                </c:pt>
                <c:pt idx="11">
                  <c:v>46113</c:v>
                </c:pt>
                <c:pt idx="12">
                  <c:v>46143</c:v>
                </c:pt>
              </c:numCache>
            </c:numRef>
          </c:cat>
          <c:val>
            <c:numRef>
              <c:f>Resumo!$D$78:$P$78</c:f>
              <c:numCache>
                <c:formatCode>0.0</c:formatCode>
                <c:ptCount val="13"/>
                <c:pt idx="0">
                  <c:v>117.13577829662783</c:v>
                </c:pt>
                <c:pt idx="1">
                  <c:v>116.23575035932942</c:v>
                </c:pt>
                <c:pt idx="2">
                  <c:v>113.08441850724127</c:v>
                </c:pt>
                <c:pt idx="3">
                  <c:v>114.40407538983827</c:v>
                </c:pt>
                <c:pt idx="4">
                  <c:v>113.15731245588545</c:v>
                </c:pt>
                <c:pt idx="5">
                  <c:v>116.41720189286849</c:v>
                </c:pt>
                <c:pt idx="6">
                  <c:v>121.75027292782725</c:v>
                </c:pt>
                <c:pt idx="7">
                  <c:v>126.34870315888595</c:v>
                </c:pt>
                <c:pt idx="8">
                  <c:v>128.59179235959542</c:v>
                </c:pt>
                <c:pt idx="9">
                  <c:v>131.66360302913566</c:v>
                </c:pt>
                <c:pt idx="10">
                  <c:v>128.83585965808422</c:v>
                </c:pt>
                <c:pt idx="11">
                  <c:v>122.38721251165718</c:v>
                </c:pt>
                <c:pt idx="12">
                  <c:v>125.9649695310746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1433-4735-AB26-26B909AE8277}"/>
            </c:ext>
          </c:extLst>
        </c:ser>
        <c:ser>
          <c:idx val="1"/>
          <c:order val="1"/>
          <c:tx>
            <c:v>ICEA</c:v>
          </c:tx>
          <c:spPr>
            <a:effectLst>
              <a:innerShdw blurRad="63500" dist="50800">
                <a:prstClr val="black">
                  <a:alpha val="50000"/>
                </a:prstClr>
              </a:innerShdw>
            </a:effectLst>
          </c:spPr>
          <c:marker>
            <c:symbol val="circle"/>
            <c:size val="4"/>
            <c:spPr>
              <a:solidFill>
                <a:srgbClr val="FF0000"/>
              </a:solidFill>
            </c:spPr>
          </c:marker>
          <c:dLbls>
            <c:dLbl>
              <c:idx val="0"/>
              <c:layout>
                <c:manualLayout>
                  <c:x val="-3.8438438438438437E-2"/>
                  <c:y val="6.01851851851851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1433-4735-AB26-26B909AE8277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1433-4735-AB26-26B909AE8277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1433-4735-AB26-26B909AE8277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1433-4735-AB26-26B909AE8277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1433-4735-AB26-26B909AE8277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1433-4735-AB26-26B909AE8277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1433-4735-AB26-26B909AE8277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1433-4735-AB26-26B909AE8277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1433-4735-AB26-26B909AE8277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1433-4735-AB26-26B909AE8277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1433-4735-AB26-26B909AE8277}"/>
                </c:ext>
              </c:extLst>
            </c:dLbl>
            <c:dLbl>
              <c:idx val="11"/>
              <c:layout>
                <c:manualLayout>
                  <c:x val="-4.5645645645645654E-2"/>
                  <c:y val="8.33333333333333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1433-4735-AB26-26B909AE8277}"/>
                </c:ext>
              </c:extLst>
            </c:dLbl>
            <c:dLbl>
              <c:idx val="12"/>
              <c:layout>
                <c:manualLayout>
                  <c:x val="-2.6426426426426432E-2"/>
                  <c:y val="4.16666666666665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1433-4735-AB26-26B909AE827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lang="pt-BR" sz="800" b="1" i="0" u="none" strike="noStrike" kern="1200" baseline="0">
                    <a:solidFill>
                      <a:srgbClr val="C00000"/>
                    </a:solidFill>
                    <a:latin typeface="Arial Narrow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Resumo!$D$21:$P$21</c:f>
              <c:numCache>
                <c:formatCode>[$-416]mmm\-yy;@</c:formatCode>
                <c:ptCount val="13"/>
                <c:pt idx="0">
                  <c:v>45778</c:v>
                </c:pt>
                <c:pt idx="1">
                  <c:v>45809</c:v>
                </c:pt>
                <c:pt idx="2">
                  <c:v>45839</c:v>
                </c:pt>
                <c:pt idx="3">
                  <c:v>45870</c:v>
                </c:pt>
                <c:pt idx="4">
                  <c:v>45901</c:v>
                </c:pt>
                <c:pt idx="5">
                  <c:v>45931</c:v>
                </c:pt>
                <c:pt idx="6">
                  <c:v>45962</c:v>
                </c:pt>
                <c:pt idx="7">
                  <c:v>45992</c:v>
                </c:pt>
                <c:pt idx="8">
                  <c:v>46023</c:v>
                </c:pt>
                <c:pt idx="9">
                  <c:v>46054</c:v>
                </c:pt>
                <c:pt idx="10">
                  <c:v>46082</c:v>
                </c:pt>
                <c:pt idx="11">
                  <c:v>46113</c:v>
                </c:pt>
                <c:pt idx="12">
                  <c:v>46143</c:v>
                </c:pt>
              </c:numCache>
            </c:numRef>
          </c:cat>
          <c:val>
            <c:numRef>
              <c:f>Resumo!$D$53:$P$53</c:f>
              <c:numCache>
                <c:formatCode>0.0</c:formatCode>
                <c:ptCount val="13"/>
                <c:pt idx="0">
                  <c:v>103.62350165564978</c:v>
                </c:pt>
                <c:pt idx="1">
                  <c:v>107.86267292450668</c:v>
                </c:pt>
                <c:pt idx="2">
                  <c:v>102.71862353455541</c:v>
                </c:pt>
                <c:pt idx="3">
                  <c:v>108.09070738458624</c:v>
                </c:pt>
                <c:pt idx="4">
                  <c:v>105.76970180213085</c:v>
                </c:pt>
                <c:pt idx="5">
                  <c:v>109.45851759818731</c:v>
                </c:pt>
                <c:pt idx="6">
                  <c:v>114.00321377335186</c:v>
                </c:pt>
                <c:pt idx="7">
                  <c:v>121.62813895921275</c:v>
                </c:pt>
                <c:pt idx="8">
                  <c:v>125.58205457825024</c:v>
                </c:pt>
                <c:pt idx="9">
                  <c:v>120.98102018722406</c:v>
                </c:pt>
                <c:pt idx="10">
                  <c:v>121.41907955208836</c:v>
                </c:pt>
                <c:pt idx="11">
                  <c:v>119.07905776049338</c:v>
                </c:pt>
                <c:pt idx="12">
                  <c:v>112.43942698810052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1433-4735-AB26-26B909AE8277}"/>
            </c:ext>
          </c:extLst>
        </c:ser>
        <c:ser>
          <c:idx val="2"/>
          <c:order val="2"/>
          <c:tx>
            <c:strRef>
              <c:f>Resumo!$B$28</c:f>
              <c:strCache>
                <c:ptCount val="1"/>
                <c:pt idx="0">
                  <c:v>ICC</c:v>
                </c:pt>
              </c:strCache>
            </c:strRef>
          </c:tx>
          <c:spPr>
            <a:ln>
              <a:solidFill>
                <a:schemeClr val="accent3">
                  <a:lumMod val="50000"/>
                </a:schemeClr>
              </a:solidFill>
            </a:ln>
            <a:effectLst>
              <a:innerShdw blurRad="63500" dist="50800">
                <a:prstClr val="black">
                  <a:alpha val="50000"/>
                </a:prstClr>
              </a:innerShdw>
            </a:effectLst>
          </c:spPr>
          <c:marker>
            <c:symbol val="circle"/>
            <c:size val="4"/>
            <c:spPr>
              <a:ln>
                <a:solidFill>
                  <a:schemeClr val="accent3">
                    <a:lumMod val="50000"/>
                  </a:schemeClr>
                </a:solidFill>
              </a:ln>
            </c:spPr>
          </c:marker>
          <c:dLbls>
            <c:dLbl>
              <c:idx val="0"/>
              <c:layout>
                <c:manualLayout>
                  <c:x val="-7.2582629873968463E-2"/>
                  <c:y val="-4.1666666666666669E-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1433-4735-AB26-26B909AE8277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1433-4735-AB26-26B909AE8277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1433-4735-AB26-26B909AE8277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1433-4735-AB26-26B909AE8277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1433-4735-AB26-26B909AE8277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1433-4735-AB26-26B909AE8277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1433-4735-AB26-26B909AE8277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1433-4735-AB26-26B909AE8277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1433-4735-AB26-26B909AE8277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1433-4735-AB26-26B909AE8277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1433-4735-AB26-26B909AE8277}"/>
                </c:ext>
              </c:extLst>
            </c:dLbl>
            <c:dLbl>
              <c:idx val="11"/>
              <c:layout>
                <c:manualLayout>
                  <c:x val="-2.0930978222316859E-2"/>
                  <c:y val="4.356481481481481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1433-4735-AB26-26B909AE8277}"/>
                </c:ext>
              </c:extLst>
            </c:dLbl>
            <c:dLbl>
              <c:idx val="12"/>
              <c:layout>
                <c:manualLayout>
                  <c:x val="-4.6869546712066399E-3"/>
                  <c:y val="1.8981481481481529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1433-4735-AB26-26B909AE827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lang="pt-BR" sz="800" b="1" i="0" u="none" strike="noStrike" kern="1200" baseline="0">
                    <a:solidFill>
                      <a:schemeClr val="accent3">
                        <a:lumMod val="50000"/>
                      </a:schemeClr>
                    </a:solidFill>
                    <a:latin typeface="Arial Narrow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Resumo!$D$21:$P$21</c:f>
              <c:numCache>
                <c:formatCode>[$-416]mmm\-yy;@</c:formatCode>
                <c:ptCount val="13"/>
                <c:pt idx="0">
                  <c:v>45778</c:v>
                </c:pt>
                <c:pt idx="1">
                  <c:v>45809</c:v>
                </c:pt>
                <c:pt idx="2">
                  <c:v>45839</c:v>
                </c:pt>
                <c:pt idx="3">
                  <c:v>45870</c:v>
                </c:pt>
                <c:pt idx="4">
                  <c:v>45901</c:v>
                </c:pt>
                <c:pt idx="5">
                  <c:v>45931</c:v>
                </c:pt>
                <c:pt idx="6">
                  <c:v>45962</c:v>
                </c:pt>
                <c:pt idx="7">
                  <c:v>45992</c:v>
                </c:pt>
                <c:pt idx="8">
                  <c:v>46023</c:v>
                </c:pt>
                <c:pt idx="9">
                  <c:v>46054</c:v>
                </c:pt>
                <c:pt idx="10">
                  <c:v>46082</c:v>
                </c:pt>
                <c:pt idx="11">
                  <c:v>46113</c:v>
                </c:pt>
                <c:pt idx="12">
                  <c:v>46143</c:v>
                </c:pt>
              </c:numCache>
            </c:numRef>
          </c:cat>
          <c:val>
            <c:numRef>
              <c:f>Resumo!$D$28:$P$28</c:f>
              <c:numCache>
                <c:formatCode>0.0</c:formatCode>
                <c:ptCount val="13"/>
                <c:pt idx="0">
                  <c:v>111.7308676402366</c:v>
                </c:pt>
                <c:pt idx="1">
                  <c:v>112.88651938540033</c:v>
                </c:pt>
                <c:pt idx="2">
                  <c:v>108.93810051816691</c:v>
                </c:pt>
                <c:pt idx="3">
                  <c:v>111.87872818773744</c:v>
                </c:pt>
                <c:pt idx="4">
                  <c:v>110.20226819438362</c:v>
                </c:pt>
                <c:pt idx="5">
                  <c:v>113.63372817499604</c:v>
                </c:pt>
                <c:pt idx="6">
                  <c:v>118.65144926603709</c:v>
                </c:pt>
                <c:pt idx="7">
                  <c:v>124.46047747901666</c:v>
                </c:pt>
                <c:pt idx="8">
                  <c:v>127.38789724705734</c:v>
                </c:pt>
                <c:pt idx="9">
                  <c:v>127.39056989237103</c:v>
                </c:pt>
                <c:pt idx="10">
                  <c:v>125.86914761568588</c:v>
                </c:pt>
                <c:pt idx="11">
                  <c:v>121.06395061119164</c:v>
                </c:pt>
                <c:pt idx="12">
                  <c:v>120.55475251388498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9-1433-4735-AB26-26B909AE82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3072384"/>
        <c:axId val="133073920"/>
      </c:lineChart>
      <c:dateAx>
        <c:axId val="133072384"/>
        <c:scaling>
          <c:orientation val="minMax"/>
        </c:scaling>
        <c:delete val="0"/>
        <c:axPos val="b"/>
        <c:numFmt formatCode="[$-416]mmm\-yy;@" sourceLinked="0"/>
        <c:majorTickMark val="out"/>
        <c:minorTickMark val="none"/>
        <c:tickLblPos val="nextTo"/>
        <c:txPr>
          <a:bodyPr rot="0" anchor="t" anchorCtr="0"/>
          <a:lstStyle/>
          <a:p>
            <a:pPr>
              <a:defRPr sz="600" b="1">
                <a:solidFill>
                  <a:schemeClr val="bg2">
                    <a:lumMod val="10000"/>
                  </a:schemeClr>
                </a:solidFill>
              </a:defRPr>
            </a:pPr>
            <a:endParaRPr lang="pt-BR"/>
          </a:p>
        </c:txPr>
        <c:crossAx val="133073920"/>
        <c:crosses val="autoZero"/>
        <c:auto val="1"/>
        <c:lblOffset val="100"/>
        <c:baseTimeUnit val="months"/>
      </c:dateAx>
      <c:valAx>
        <c:axId val="133073920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  <a:prstDash val="sysDash"/>
            </a:ln>
          </c:spPr>
        </c:majorGridlines>
        <c:numFmt formatCode="0" sourceLinked="0"/>
        <c:majorTickMark val="out"/>
        <c:minorTickMark val="none"/>
        <c:tickLblPos val="none"/>
        <c:crossAx val="133072384"/>
        <c:crosses val="autoZero"/>
        <c:crossBetween val="between"/>
      </c:valAx>
      <c:spPr>
        <a:solidFill>
          <a:schemeClr val="bg1"/>
        </a:solidFill>
      </c:spPr>
    </c:plotArea>
    <c:legend>
      <c:legendPos val="b"/>
      <c:overlay val="0"/>
    </c:legend>
    <c:plotVisOnly val="1"/>
    <c:dispBlanksAs val="gap"/>
    <c:showDLblsOverMax val="0"/>
  </c:chart>
  <c:spPr>
    <a:solidFill>
      <a:schemeClr val="bg1"/>
    </a:solidFill>
    <a:ln>
      <a:solidFill>
        <a:sysClr val="windowText" lastClr="000000">
          <a:alpha val="59000"/>
        </a:sysClr>
      </a:solidFill>
    </a:ln>
  </c:spPr>
  <c:printSettings>
    <c:headerFooter/>
    <c:pageMargins b="0.78740157499999996" l="0.511811024" r="0.511811024" t="0.78740157499999996" header="0.31496062000001496" footer="0.31496062000001496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b="1"/>
              <a:t>Índice</a:t>
            </a:r>
            <a:r>
              <a:rPr lang="pt-BR" b="1" baseline="0"/>
              <a:t> de Confiança do Consumidor</a:t>
            </a:r>
            <a:endParaRPr lang="pt-BR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'ICC - 13 meses'!$A$3</c:f>
              <c:strCache>
                <c:ptCount val="1"/>
                <c:pt idx="0">
                  <c:v>Índice de Confiança do Consumidor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solidFill>
                <a:schemeClr val="accent1">
                  <a:lumMod val="75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'ICC - 13 meses'!$C$2:$O$2</c:f>
              <c:numCache>
                <c:formatCode>mmm\-yy\ </c:formatCode>
                <c:ptCount val="13"/>
                <c:pt idx="0">
                  <c:v>45778</c:v>
                </c:pt>
                <c:pt idx="1">
                  <c:v>45809</c:v>
                </c:pt>
                <c:pt idx="2">
                  <c:v>45839</c:v>
                </c:pt>
                <c:pt idx="3">
                  <c:v>45870</c:v>
                </c:pt>
                <c:pt idx="4">
                  <c:v>45901</c:v>
                </c:pt>
                <c:pt idx="5">
                  <c:v>45931</c:v>
                </c:pt>
                <c:pt idx="6">
                  <c:v>45962</c:v>
                </c:pt>
                <c:pt idx="7">
                  <c:v>45992</c:v>
                </c:pt>
                <c:pt idx="8">
                  <c:v>46023</c:v>
                </c:pt>
                <c:pt idx="9">
                  <c:v>46054</c:v>
                </c:pt>
                <c:pt idx="10">
                  <c:v>46082</c:v>
                </c:pt>
                <c:pt idx="11">
                  <c:v>46113</c:v>
                </c:pt>
                <c:pt idx="12">
                  <c:v>46143</c:v>
                </c:pt>
              </c:numCache>
            </c:numRef>
          </c:cat>
          <c:val>
            <c:numRef>
              <c:f>'ICC - 13 meses'!$C$3:$O$3</c:f>
              <c:numCache>
                <c:formatCode>0.0</c:formatCode>
                <c:ptCount val="13"/>
                <c:pt idx="0">
                  <c:v>111.7308676402366</c:v>
                </c:pt>
                <c:pt idx="1">
                  <c:v>112.88651938540033</c:v>
                </c:pt>
                <c:pt idx="2">
                  <c:v>108.93810051816691</c:v>
                </c:pt>
                <c:pt idx="3">
                  <c:v>111.87872818773744</c:v>
                </c:pt>
                <c:pt idx="4">
                  <c:v>110.20226819438362</c:v>
                </c:pt>
                <c:pt idx="5">
                  <c:v>113.63372817499604</c:v>
                </c:pt>
                <c:pt idx="6">
                  <c:v>118.65144926603709</c:v>
                </c:pt>
                <c:pt idx="7">
                  <c:v>124.46047747901666</c:v>
                </c:pt>
                <c:pt idx="8">
                  <c:v>127.38789724705734</c:v>
                </c:pt>
                <c:pt idx="9">
                  <c:v>127.39056989237103</c:v>
                </c:pt>
                <c:pt idx="10">
                  <c:v>125.86914761568588</c:v>
                </c:pt>
                <c:pt idx="11">
                  <c:v>121.06395061119164</c:v>
                </c:pt>
                <c:pt idx="12">
                  <c:v>120.55475251388498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579-47C9-A5C8-4692A1E3A8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24253472"/>
        <c:axId val="1724254432"/>
      </c:barChart>
      <c:dateAx>
        <c:axId val="1724253472"/>
        <c:scaling>
          <c:orientation val="minMax"/>
        </c:scaling>
        <c:delete val="0"/>
        <c:axPos val="b"/>
        <c:numFmt formatCode="mmm\-yy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724254432"/>
        <c:crosses val="autoZero"/>
        <c:auto val="1"/>
        <c:lblOffset val="100"/>
        <c:baseTimeUnit val="months"/>
      </c:dateAx>
      <c:valAx>
        <c:axId val="1724254432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crossAx val="17242534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b="1"/>
              <a:t>ICEA</a:t>
            </a:r>
            <a:r>
              <a:rPr lang="pt-BR" b="1" baseline="0"/>
              <a:t> x IEC</a:t>
            </a:r>
            <a:endParaRPr lang="pt-BR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strRef>
              <c:f>'ICC - 13 meses'!$A$11</c:f>
              <c:strCache>
                <c:ptCount val="1"/>
                <c:pt idx="0">
                  <c:v>Índice das Condições Econômicas Atuais</c:v>
                </c:pt>
              </c:strCache>
            </c:strRef>
          </c:tx>
          <c:spPr>
            <a:ln w="28575" cap="rnd">
              <a:solidFill>
                <a:schemeClr val="accent3">
                  <a:lumMod val="75000"/>
                </a:schemeClr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chemeClr val="bg2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'ICC - 13 meses'!$C$2:$O$2</c:f>
              <c:numCache>
                <c:formatCode>mmm\-yy\ </c:formatCode>
                <c:ptCount val="13"/>
                <c:pt idx="0">
                  <c:v>45778</c:v>
                </c:pt>
                <c:pt idx="1">
                  <c:v>45809</c:v>
                </c:pt>
                <c:pt idx="2">
                  <c:v>45839</c:v>
                </c:pt>
                <c:pt idx="3">
                  <c:v>45870</c:v>
                </c:pt>
                <c:pt idx="4">
                  <c:v>45901</c:v>
                </c:pt>
                <c:pt idx="5">
                  <c:v>45931</c:v>
                </c:pt>
                <c:pt idx="6">
                  <c:v>45962</c:v>
                </c:pt>
                <c:pt idx="7">
                  <c:v>45992</c:v>
                </c:pt>
                <c:pt idx="8">
                  <c:v>46023</c:v>
                </c:pt>
                <c:pt idx="9">
                  <c:v>46054</c:v>
                </c:pt>
                <c:pt idx="10">
                  <c:v>46082</c:v>
                </c:pt>
                <c:pt idx="11">
                  <c:v>46113</c:v>
                </c:pt>
                <c:pt idx="12">
                  <c:v>46143</c:v>
                </c:pt>
              </c:numCache>
            </c:numRef>
          </c:cat>
          <c:val>
            <c:numRef>
              <c:f>'ICC - 13 meses'!$C$11:$O$11</c:f>
              <c:numCache>
                <c:formatCode>0.0</c:formatCode>
                <c:ptCount val="13"/>
                <c:pt idx="0">
                  <c:v>103.62350165564978</c:v>
                </c:pt>
                <c:pt idx="1">
                  <c:v>107.86267292450668</c:v>
                </c:pt>
                <c:pt idx="2">
                  <c:v>102.71862353455541</c:v>
                </c:pt>
                <c:pt idx="3">
                  <c:v>108.09070738458624</c:v>
                </c:pt>
                <c:pt idx="4">
                  <c:v>105.76970180213085</c:v>
                </c:pt>
                <c:pt idx="5">
                  <c:v>109.45851759818731</c:v>
                </c:pt>
                <c:pt idx="6">
                  <c:v>114.00321377335186</c:v>
                </c:pt>
                <c:pt idx="7">
                  <c:v>121.62813895921275</c:v>
                </c:pt>
                <c:pt idx="8">
                  <c:v>125.58205457825024</c:v>
                </c:pt>
                <c:pt idx="9">
                  <c:v>120.98102018722406</c:v>
                </c:pt>
                <c:pt idx="10">
                  <c:v>121.41907955208836</c:v>
                </c:pt>
                <c:pt idx="11">
                  <c:v>119.07905776049338</c:v>
                </c:pt>
                <c:pt idx="12">
                  <c:v>112.43942698810052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B1-454B-B657-6797C5627A7B}"/>
            </c:ext>
          </c:extLst>
        </c:ser>
        <c:ser>
          <c:idx val="1"/>
          <c:order val="1"/>
          <c:tx>
            <c:strRef>
              <c:f>'ICC - 13 meses'!$A$19</c:f>
              <c:strCache>
                <c:ptCount val="1"/>
                <c:pt idx="0">
                  <c:v>Índice de Expectativas do Consumidor</c:v>
                </c:pt>
              </c:strCache>
            </c:strRef>
          </c:tx>
          <c:spPr>
            <a:ln w="28575" cap="rnd">
              <a:solidFill>
                <a:schemeClr val="accent1">
                  <a:lumMod val="75000"/>
                </a:schemeClr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chemeClr val="tx2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75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'ICC - 13 meses'!$C$2:$O$2</c:f>
              <c:numCache>
                <c:formatCode>mmm\-yy\ </c:formatCode>
                <c:ptCount val="13"/>
                <c:pt idx="0">
                  <c:v>45778</c:v>
                </c:pt>
                <c:pt idx="1">
                  <c:v>45809</c:v>
                </c:pt>
                <c:pt idx="2">
                  <c:v>45839</c:v>
                </c:pt>
                <c:pt idx="3">
                  <c:v>45870</c:v>
                </c:pt>
                <c:pt idx="4">
                  <c:v>45901</c:v>
                </c:pt>
                <c:pt idx="5">
                  <c:v>45931</c:v>
                </c:pt>
                <c:pt idx="6">
                  <c:v>45962</c:v>
                </c:pt>
                <c:pt idx="7">
                  <c:v>45992</c:v>
                </c:pt>
                <c:pt idx="8">
                  <c:v>46023</c:v>
                </c:pt>
                <c:pt idx="9">
                  <c:v>46054</c:v>
                </c:pt>
                <c:pt idx="10">
                  <c:v>46082</c:v>
                </c:pt>
                <c:pt idx="11">
                  <c:v>46113</c:v>
                </c:pt>
                <c:pt idx="12">
                  <c:v>46143</c:v>
                </c:pt>
              </c:numCache>
            </c:numRef>
          </c:cat>
          <c:val>
            <c:numRef>
              <c:f>'ICC - 13 meses'!$C$19:$O$19</c:f>
              <c:numCache>
                <c:formatCode>0.0</c:formatCode>
                <c:ptCount val="13"/>
                <c:pt idx="0">
                  <c:v>117.13577829662783</c:v>
                </c:pt>
                <c:pt idx="1">
                  <c:v>116.23575035932942</c:v>
                </c:pt>
                <c:pt idx="2">
                  <c:v>113.08441850724127</c:v>
                </c:pt>
                <c:pt idx="3">
                  <c:v>114.40407538983827</c:v>
                </c:pt>
                <c:pt idx="4">
                  <c:v>113.15731245588545</c:v>
                </c:pt>
                <c:pt idx="5">
                  <c:v>116.41720189286849</c:v>
                </c:pt>
                <c:pt idx="6">
                  <c:v>121.75027292782725</c:v>
                </c:pt>
                <c:pt idx="7">
                  <c:v>126.34870315888595</c:v>
                </c:pt>
                <c:pt idx="8">
                  <c:v>128.59179235959542</c:v>
                </c:pt>
                <c:pt idx="9">
                  <c:v>131.66360302913566</c:v>
                </c:pt>
                <c:pt idx="10">
                  <c:v>128.83585965808422</c:v>
                </c:pt>
                <c:pt idx="11">
                  <c:v>122.38721251165718</c:v>
                </c:pt>
                <c:pt idx="12">
                  <c:v>125.9649695310746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B1-454B-B657-6797C5627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4253472"/>
        <c:axId val="1724254432"/>
      </c:lineChart>
      <c:dateAx>
        <c:axId val="1724253472"/>
        <c:scaling>
          <c:orientation val="minMax"/>
        </c:scaling>
        <c:delete val="0"/>
        <c:axPos val="b"/>
        <c:numFmt formatCode="mmm\-yy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724254432"/>
        <c:crosses val="autoZero"/>
        <c:auto val="1"/>
        <c:lblOffset val="100"/>
        <c:baseTimeUnit val="months"/>
      </c:dateAx>
      <c:valAx>
        <c:axId val="1724254432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crossAx val="17242534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>
                <a:solidFill>
                  <a:schemeClr val="tx1">
                    <a:lumMod val="75000"/>
                    <a:lumOff val="25000"/>
                  </a:schemeClr>
                </a:solidFill>
                <a:latin typeface="Arial Narrow" pitchFamily="34" charset="0"/>
              </a:defRPr>
            </a:pPr>
            <a:r>
              <a:rPr lang="en-US"/>
              <a:t>São Paulo - </a:t>
            </a:r>
            <a:r>
              <a:rPr lang="en-US" sz="1200" b="1" i="0" u="none" strike="noStrike" baseline="0"/>
              <a:t>Índice de Confiança do Consumidor- ICC</a:t>
            </a:r>
            <a:r>
              <a:rPr lang="en-US"/>
              <a:t>
variação t/t-1 (%)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3.3078880407124922E-2"/>
          <c:y val="0.27121792067658179"/>
          <c:w val="0.94402035623410296"/>
          <c:h val="0.65077792359288977"/>
        </c:manualLayout>
      </c:layout>
      <c:lineChart>
        <c:grouping val="standard"/>
        <c:varyColors val="0"/>
        <c:ser>
          <c:idx val="0"/>
          <c:order val="0"/>
          <c:tx>
            <c:strRef>
              <c:f>Resumo!$C$126</c:f>
              <c:strCache>
                <c:ptCount val="1"/>
                <c:pt idx="0">
                  <c:v>ICC</c:v>
                </c:pt>
              </c:strCache>
            </c:strRef>
          </c:tx>
          <c:spPr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marker>
            <c:symbol val="circle"/>
            <c:size val="4"/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>
                    <a:solidFill>
                      <a:schemeClr val="accent1">
                        <a:lumMod val="75000"/>
                      </a:schemeClr>
                    </a:solidFill>
                    <a:latin typeface="Arial Narrow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Resumo!$D$21:$P$21</c:f>
              <c:numCache>
                <c:formatCode>[$-416]mmm\-yy;@</c:formatCode>
                <c:ptCount val="13"/>
                <c:pt idx="0">
                  <c:v>45778</c:v>
                </c:pt>
                <c:pt idx="1">
                  <c:v>45809</c:v>
                </c:pt>
                <c:pt idx="2">
                  <c:v>45839</c:v>
                </c:pt>
                <c:pt idx="3">
                  <c:v>45870</c:v>
                </c:pt>
                <c:pt idx="4">
                  <c:v>45901</c:v>
                </c:pt>
                <c:pt idx="5">
                  <c:v>45931</c:v>
                </c:pt>
                <c:pt idx="6">
                  <c:v>45962</c:v>
                </c:pt>
                <c:pt idx="7">
                  <c:v>45992</c:v>
                </c:pt>
                <c:pt idx="8">
                  <c:v>46023</c:v>
                </c:pt>
                <c:pt idx="9">
                  <c:v>46054</c:v>
                </c:pt>
                <c:pt idx="10">
                  <c:v>46082</c:v>
                </c:pt>
                <c:pt idx="11">
                  <c:v>46113</c:v>
                </c:pt>
                <c:pt idx="12">
                  <c:v>46143</c:v>
                </c:pt>
              </c:numCache>
            </c:numRef>
          </c:cat>
          <c:val>
            <c:numRef>
              <c:f>Resumo!$E$126:$Q$126</c:f>
              <c:numCache>
                <c:formatCode>0.0%</c:formatCode>
                <c:ptCount val="13"/>
                <c:pt idx="0">
                  <c:v>6.4566166052635321E-3</c:v>
                </c:pt>
                <c:pt idx="1">
                  <c:v>1.0343173462904032E-2</c:v>
                </c:pt>
                <c:pt idx="2">
                  <c:v>-3.4976885537176705E-2</c:v>
                </c:pt>
                <c:pt idx="3">
                  <c:v>2.6993564745331211E-2</c:v>
                </c:pt>
                <c:pt idx="4">
                  <c:v>-1.4984617902883635E-2</c:v>
                </c:pt>
                <c:pt idx="5">
                  <c:v>3.1137834427869882E-2</c:v>
                </c:pt>
                <c:pt idx="6">
                  <c:v>4.4156969692253245E-2</c:v>
                </c:pt>
                <c:pt idx="7">
                  <c:v>4.8958763242366476E-2</c:v>
                </c:pt>
                <c:pt idx="8">
                  <c:v>2.3520878493610287E-2</c:v>
                </c:pt>
                <c:pt idx="9">
                  <c:v>2.0980370753154176E-5</c:v>
                </c:pt>
                <c:pt idx="10">
                  <c:v>-1.1942974099029224E-2</c:v>
                </c:pt>
                <c:pt idx="11">
                  <c:v>-3.8176130493596916E-2</c:v>
                </c:pt>
                <c:pt idx="12">
                  <c:v>-4.2060257800606848E-3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79-43AC-9C11-76B180A391E9}"/>
            </c:ext>
          </c:extLst>
        </c:ser>
        <c:ser>
          <c:idx val="1"/>
          <c:order val="1"/>
          <c:tx>
            <c:v>0</c:v>
          </c:tx>
          <c:spPr>
            <a:ln w="19050">
              <a:solidFill>
                <a:srgbClr val="C00000"/>
              </a:solidFill>
              <a:prstDash val="sysDash"/>
            </a:ln>
          </c:spPr>
          <c:marker>
            <c:symbol val="none"/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D79-43AC-9C11-76B180A391E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>
                    <a:solidFill>
                      <a:srgbClr val="C00000"/>
                    </a:solidFill>
                    <a:latin typeface="Arial Narrow" pitchFamily="34" charset="0"/>
                  </a:defRPr>
                </a:pPr>
                <a:endParaRPr lang="pt-BR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3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6D79-43AC-9C11-76B180A391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628608"/>
        <c:axId val="120066432"/>
      </c:lineChart>
      <c:dateAx>
        <c:axId val="108628608"/>
        <c:scaling>
          <c:orientation val="minMax"/>
        </c:scaling>
        <c:delete val="0"/>
        <c:axPos val="t"/>
        <c:numFmt formatCode="[$-416]mmm\-yy;@" sourceLinked="0"/>
        <c:majorTickMark val="none"/>
        <c:minorTickMark val="none"/>
        <c:tickLblPos val="nextTo"/>
        <c:spPr>
          <a:ln>
            <a:noFill/>
          </a:ln>
        </c:spPr>
        <c:txPr>
          <a:bodyPr rot="0"/>
          <a:lstStyle/>
          <a:p>
            <a:pPr>
              <a:defRPr sz="800" b="1">
                <a:solidFill>
                  <a:schemeClr val="bg2">
                    <a:lumMod val="10000"/>
                  </a:schemeClr>
                </a:solidFill>
              </a:defRPr>
            </a:pPr>
            <a:endParaRPr lang="pt-BR"/>
          </a:p>
        </c:txPr>
        <c:crossAx val="120066432"/>
        <c:crosses val="max"/>
        <c:auto val="1"/>
        <c:lblOffset val="100"/>
        <c:baseTimeUnit val="months"/>
      </c:dateAx>
      <c:valAx>
        <c:axId val="120066432"/>
        <c:scaling>
          <c:orientation val="minMax"/>
        </c:scaling>
        <c:delete val="1"/>
        <c:axPos val="l"/>
        <c:majorGridlines>
          <c:spPr>
            <a:ln>
              <a:solidFill>
                <a:schemeClr val="bg1">
                  <a:lumMod val="85000"/>
                </a:schemeClr>
              </a:solidFill>
              <a:prstDash val="sysDot"/>
            </a:ln>
          </c:spPr>
        </c:majorGridlines>
        <c:numFmt formatCode="0" sourceLinked="0"/>
        <c:majorTickMark val="out"/>
        <c:minorTickMark val="none"/>
        <c:tickLblPos val="none"/>
        <c:crossAx val="108628608"/>
        <c:crosses val="autoZero"/>
        <c:crossBetween val="between"/>
      </c:valAx>
      <c:spPr>
        <a:solidFill>
          <a:schemeClr val="bg1"/>
        </a:solidFill>
      </c:spPr>
    </c:plotArea>
    <c:plotVisOnly val="1"/>
    <c:dispBlanksAs val="gap"/>
    <c:showDLblsOverMax val="0"/>
  </c:chart>
  <c:spPr>
    <a:solidFill>
      <a:schemeClr val="bg1"/>
    </a:solidFill>
    <a:ln>
      <a:solidFill>
        <a:sysClr val="windowText" lastClr="000000">
          <a:alpha val="59000"/>
        </a:sysClr>
      </a:solidFill>
    </a:ln>
  </c:spPr>
  <c:printSettings>
    <c:headerFooter/>
    <c:pageMargins b="0.78740157499999996" l="0.511811024" r="0.511811024" t="0.78740157499999996" header="0.31496062000001518" footer="0.31496062000001518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>
                <a:solidFill>
                  <a:schemeClr val="tx1">
                    <a:lumMod val="75000"/>
                    <a:lumOff val="25000"/>
                  </a:schemeClr>
                </a:solidFill>
                <a:latin typeface="Arial Narrow" pitchFamily="34" charset="0"/>
              </a:defRPr>
            </a:pPr>
            <a:r>
              <a:rPr lang="pt-BR" sz="12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  <a:latin typeface="Arial Narrow" pitchFamily="34" charset="0"/>
                <a:ea typeface="+mn-ea"/>
                <a:cs typeface="+mn-cs"/>
              </a:rPr>
              <a:t>São Paulo </a:t>
            </a:r>
            <a:r>
              <a:rPr lang="en-US" sz="12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  <a:latin typeface="Arial Narrow" pitchFamily="34" charset="0"/>
                <a:ea typeface="+mn-ea"/>
                <a:cs typeface="+mn-cs"/>
              </a:rPr>
              <a:t> - Índice de Confiança do Consumidor- ICC</a:t>
            </a:r>
            <a:br>
              <a:rPr lang="pt-BR" sz="12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  <a:latin typeface="Arial Narrow" pitchFamily="34" charset="0"/>
                <a:ea typeface="+mn-ea"/>
                <a:cs typeface="+mn-cs"/>
              </a:rPr>
            </a:br>
            <a:r>
              <a:rPr lang="pt-BR" sz="12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  <a:latin typeface="Arial Narrow" pitchFamily="34" charset="0"/>
                <a:ea typeface="+mn-ea"/>
                <a:cs typeface="+mn-cs"/>
              </a:rPr>
              <a:t>variação t/t-12 (%))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3.307888040712495E-2"/>
          <c:y val="0.27121792067658179"/>
          <c:w val="0.94402035623410374"/>
          <c:h val="0.65077792359289066"/>
        </c:manualLayout>
      </c:layout>
      <c:lineChart>
        <c:grouping val="standard"/>
        <c:varyColors val="0"/>
        <c:ser>
          <c:idx val="0"/>
          <c:order val="0"/>
          <c:tx>
            <c:strRef>
              <c:f>Resumo!$C$126</c:f>
              <c:strCache>
                <c:ptCount val="1"/>
                <c:pt idx="0">
                  <c:v>ICC</c:v>
                </c:pt>
              </c:strCache>
            </c:strRef>
          </c:tx>
          <c:spPr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marker>
            <c:symbol val="circle"/>
            <c:size val="4"/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>
                    <a:solidFill>
                      <a:schemeClr val="accent1">
                        <a:lumMod val="75000"/>
                      </a:schemeClr>
                    </a:solidFill>
                    <a:latin typeface="Arial Narrow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Resumo!$D$21:$P$21</c:f>
              <c:numCache>
                <c:formatCode>[$-416]mmm\-yy;@</c:formatCode>
                <c:ptCount val="13"/>
                <c:pt idx="0">
                  <c:v>45778</c:v>
                </c:pt>
                <c:pt idx="1">
                  <c:v>45809</c:v>
                </c:pt>
                <c:pt idx="2">
                  <c:v>45839</c:v>
                </c:pt>
                <c:pt idx="3">
                  <c:v>45870</c:v>
                </c:pt>
                <c:pt idx="4">
                  <c:v>45901</c:v>
                </c:pt>
                <c:pt idx="5">
                  <c:v>45931</c:v>
                </c:pt>
                <c:pt idx="6">
                  <c:v>45962</c:v>
                </c:pt>
                <c:pt idx="7">
                  <c:v>45992</c:v>
                </c:pt>
                <c:pt idx="8">
                  <c:v>46023</c:v>
                </c:pt>
                <c:pt idx="9">
                  <c:v>46054</c:v>
                </c:pt>
                <c:pt idx="10">
                  <c:v>46082</c:v>
                </c:pt>
                <c:pt idx="11">
                  <c:v>46113</c:v>
                </c:pt>
                <c:pt idx="12">
                  <c:v>46143</c:v>
                </c:pt>
              </c:numCache>
            </c:numRef>
          </c:cat>
          <c:val>
            <c:numRef>
              <c:f>Resumo!$E$149:$Q$149</c:f>
              <c:numCache>
                <c:formatCode>0.0%</c:formatCode>
                <c:ptCount val="13"/>
                <c:pt idx="0">
                  <c:v>-0.11648013366710674</c:v>
                </c:pt>
                <c:pt idx="1">
                  <c:v>-0.11147545992995145</c:v>
                </c:pt>
                <c:pt idx="2">
                  <c:v>-0.14742862637472864</c:v>
                </c:pt>
                <c:pt idx="3">
                  <c:v>-0.12091754444352365</c:v>
                </c:pt>
                <c:pt idx="4">
                  <c:v>-0.10571579190427638</c:v>
                </c:pt>
                <c:pt idx="5">
                  <c:v>-6.0678713372543935E-2</c:v>
                </c:pt>
                <c:pt idx="6">
                  <c:v>-4.2554769080407562E-2</c:v>
                </c:pt>
                <c:pt idx="7">
                  <c:v>-9.209925840982347E-3</c:v>
                </c:pt>
                <c:pt idx="8">
                  <c:v>3.1437565794400379E-2</c:v>
                </c:pt>
                <c:pt idx="9">
                  <c:v>5.7398899207484755E-2</c:v>
                </c:pt>
                <c:pt idx="10">
                  <c:v>9.2488822145899707E-2</c:v>
                </c:pt>
                <c:pt idx="11">
                  <c:v>9.0527771764367326E-2</c:v>
                </c:pt>
                <c:pt idx="12">
                  <c:v>7.8974459431036648E-2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33-42D6-85A2-D212E1A158C8}"/>
            </c:ext>
          </c:extLst>
        </c:ser>
        <c:ser>
          <c:idx val="1"/>
          <c:order val="1"/>
          <c:tx>
            <c:v>0</c:v>
          </c:tx>
          <c:spPr>
            <a:ln w="28575">
              <a:solidFill>
                <a:srgbClr val="C00000"/>
              </a:solidFill>
              <a:prstDash val="sysDash"/>
            </a:ln>
          </c:spPr>
          <c:marker>
            <c:symbol val="none"/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E33-42D6-85A2-D212E1A158C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>
                    <a:solidFill>
                      <a:srgbClr val="C00000"/>
                    </a:solidFill>
                    <a:latin typeface="Arial Narrow" pitchFamily="34" charset="0"/>
                  </a:defRPr>
                </a:pPr>
                <a:endParaRPr lang="pt-BR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3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DE33-42D6-85A2-D212E1A158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4352"/>
        <c:axId val="120085888"/>
      </c:lineChart>
      <c:dateAx>
        <c:axId val="120084352"/>
        <c:scaling>
          <c:orientation val="minMax"/>
        </c:scaling>
        <c:delete val="0"/>
        <c:axPos val="t"/>
        <c:numFmt formatCode="[$-416]mmm\-yy;@" sourceLinked="0"/>
        <c:majorTickMark val="none"/>
        <c:minorTickMark val="none"/>
        <c:tickLblPos val="nextTo"/>
        <c:spPr>
          <a:ln>
            <a:noFill/>
          </a:ln>
        </c:spPr>
        <c:txPr>
          <a:bodyPr rot="0"/>
          <a:lstStyle/>
          <a:p>
            <a:pPr>
              <a:defRPr sz="800" b="1">
                <a:solidFill>
                  <a:schemeClr val="bg2">
                    <a:lumMod val="10000"/>
                  </a:schemeClr>
                </a:solidFill>
              </a:defRPr>
            </a:pPr>
            <a:endParaRPr lang="pt-BR"/>
          </a:p>
        </c:txPr>
        <c:crossAx val="120085888"/>
        <c:crosses val="max"/>
        <c:auto val="1"/>
        <c:lblOffset val="100"/>
        <c:baseTimeUnit val="months"/>
      </c:dateAx>
      <c:valAx>
        <c:axId val="120085888"/>
        <c:scaling>
          <c:orientation val="minMax"/>
        </c:scaling>
        <c:delete val="1"/>
        <c:axPos val="l"/>
        <c:majorGridlines>
          <c:spPr>
            <a:ln>
              <a:solidFill>
                <a:schemeClr val="bg1">
                  <a:lumMod val="85000"/>
                </a:schemeClr>
              </a:solidFill>
              <a:prstDash val="sysDot"/>
            </a:ln>
          </c:spPr>
        </c:majorGridlines>
        <c:numFmt formatCode="0" sourceLinked="0"/>
        <c:majorTickMark val="out"/>
        <c:minorTickMark val="none"/>
        <c:tickLblPos val="none"/>
        <c:crossAx val="120084352"/>
        <c:crosses val="autoZero"/>
        <c:crossBetween val="between"/>
      </c:valAx>
      <c:spPr>
        <a:solidFill>
          <a:schemeClr val="bg1"/>
        </a:solidFill>
      </c:spPr>
    </c:plotArea>
    <c:plotVisOnly val="1"/>
    <c:dispBlanksAs val="gap"/>
    <c:showDLblsOverMax val="0"/>
  </c:chart>
  <c:spPr>
    <a:solidFill>
      <a:schemeClr val="bg1"/>
    </a:solidFill>
    <a:ln>
      <a:solidFill>
        <a:sysClr val="windowText" lastClr="000000">
          <a:alpha val="59000"/>
        </a:sysClr>
      </a:solidFill>
    </a:ln>
  </c:spPr>
  <c:printSettings>
    <c:headerFooter/>
    <c:pageMargins b="0.78740157499999996" l="0.511811024" r="0.511811024" t="0.78740157499999996" header="0.31496062000001546" footer="0.31496062000001546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>
                <a:solidFill>
                  <a:schemeClr val="tx1">
                    <a:lumMod val="75000"/>
                    <a:lumOff val="25000"/>
                  </a:schemeClr>
                </a:solidFill>
                <a:latin typeface="Arial Narrow" pitchFamily="34" charset="0"/>
              </a:defRPr>
            </a:pPr>
            <a:r>
              <a:rPr lang="en-US"/>
              <a:t>São Paulo  - Índice</a:t>
            </a:r>
            <a:r>
              <a:rPr lang="en-US" baseline="0"/>
              <a:t> das Condições Econômicas Atuais - ICEA</a:t>
            </a:r>
            <a:r>
              <a:rPr lang="en-US"/>
              <a:t>
(em pontos)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Resumo!$B$53</c:f>
              <c:strCache>
                <c:ptCount val="1"/>
                <c:pt idx="0">
                  <c:v>ICC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>
              <a:innerShdw blurRad="63500" dist="50800">
                <a:prstClr val="black">
                  <a:alpha val="50000"/>
                </a:prstClr>
              </a:innerShdw>
            </a:effectLst>
          </c:spPr>
          <c:invertIfNegative val="0"/>
          <c:dLbls>
            <c:dLbl>
              <c:idx val="15"/>
              <c:layout>
                <c:manualLayout>
                  <c:x val="8.3333333333332708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8E1-4133-B0BB-4C246CC25967}"/>
                </c:ext>
              </c:extLst>
            </c:dLbl>
            <c:dLbl>
              <c:idx val="16"/>
              <c:layout>
                <c:manualLayout>
                  <c:x val="1.3888888888889554E-2"/>
                  <c:y val="-4.629629629629701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8E1-4133-B0BB-4C246CC25967}"/>
                </c:ext>
              </c:extLst>
            </c:dLbl>
            <c:dLbl>
              <c:idx val="32"/>
              <c:layout>
                <c:manualLayout>
                  <c:x val="7.7972709551656924E-3"/>
                  <c:y val="-4.629629629629701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8E1-4133-B0BB-4C246CC25967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 sz="800" b="1">
                    <a:solidFill>
                      <a:schemeClr val="bg2">
                        <a:lumMod val="25000"/>
                      </a:schemeClr>
                    </a:solidFill>
                    <a:latin typeface="Arial Narrow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Resumo!$D$21:$P$21</c:f>
              <c:numCache>
                <c:formatCode>[$-416]mmm\-yy;@</c:formatCode>
                <c:ptCount val="13"/>
                <c:pt idx="0">
                  <c:v>45778</c:v>
                </c:pt>
                <c:pt idx="1">
                  <c:v>45809</c:v>
                </c:pt>
                <c:pt idx="2">
                  <c:v>45839</c:v>
                </c:pt>
                <c:pt idx="3">
                  <c:v>45870</c:v>
                </c:pt>
                <c:pt idx="4">
                  <c:v>45901</c:v>
                </c:pt>
                <c:pt idx="5">
                  <c:v>45931</c:v>
                </c:pt>
                <c:pt idx="6">
                  <c:v>45962</c:v>
                </c:pt>
                <c:pt idx="7">
                  <c:v>45992</c:v>
                </c:pt>
                <c:pt idx="8">
                  <c:v>46023</c:v>
                </c:pt>
                <c:pt idx="9">
                  <c:v>46054</c:v>
                </c:pt>
                <c:pt idx="10">
                  <c:v>46082</c:v>
                </c:pt>
                <c:pt idx="11">
                  <c:v>46113</c:v>
                </c:pt>
                <c:pt idx="12">
                  <c:v>46143</c:v>
                </c:pt>
              </c:numCache>
            </c:numRef>
          </c:cat>
          <c:val>
            <c:numRef>
              <c:f>Resumo!$D$53:$P$53</c:f>
              <c:numCache>
                <c:formatCode>0.0</c:formatCode>
                <c:ptCount val="13"/>
                <c:pt idx="0">
                  <c:v>103.62350165564978</c:v>
                </c:pt>
                <c:pt idx="1">
                  <c:v>107.86267292450668</c:v>
                </c:pt>
                <c:pt idx="2">
                  <c:v>102.71862353455541</c:v>
                </c:pt>
                <c:pt idx="3">
                  <c:v>108.09070738458624</c:v>
                </c:pt>
                <c:pt idx="4">
                  <c:v>105.76970180213085</c:v>
                </c:pt>
                <c:pt idx="5">
                  <c:v>109.45851759818731</c:v>
                </c:pt>
                <c:pt idx="6">
                  <c:v>114.00321377335186</c:v>
                </c:pt>
                <c:pt idx="7">
                  <c:v>121.62813895921275</c:v>
                </c:pt>
                <c:pt idx="8">
                  <c:v>125.58205457825024</c:v>
                </c:pt>
                <c:pt idx="9">
                  <c:v>120.98102018722406</c:v>
                </c:pt>
                <c:pt idx="10">
                  <c:v>121.41907955208836</c:v>
                </c:pt>
                <c:pt idx="11">
                  <c:v>119.07905776049338</c:v>
                </c:pt>
                <c:pt idx="12">
                  <c:v>112.43942698810052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8E1-4133-B0BB-4C246CC259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4"/>
        <c:overlap val="-1"/>
        <c:axId val="120530048"/>
        <c:axId val="120531584"/>
      </c:barChart>
      <c:dateAx>
        <c:axId val="120530048"/>
        <c:scaling>
          <c:orientation val="minMax"/>
        </c:scaling>
        <c:delete val="0"/>
        <c:axPos val="b"/>
        <c:numFmt formatCode="[$-416]mmm\-yy;@" sourceLinked="0"/>
        <c:majorTickMark val="out"/>
        <c:minorTickMark val="none"/>
        <c:tickLblPos val="nextTo"/>
        <c:txPr>
          <a:bodyPr rot="0" anchor="t" anchorCtr="0"/>
          <a:lstStyle/>
          <a:p>
            <a:pPr>
              <a:defRPr sz="800" b="1">
                <a:solidFill>
                  <a:schemeClr val="bg2">
                    <a:lumMod val="10000"/>
                  </a:schemeClr>
                </a:solidFill>
              </a:defRPr>
            </a:pPr>
            <a:endParaRPr lang="pt-BR"/>
          </a:p>
        </c:txPr>
        <c:crossAx val="120531584"/>
        <c:crosses val="autoZero"/>
        <c:auto val="1"/>
        <c:lblOffset val="100"/>
        <c:baseTimeUnit val="months"/>
      </c:dateAx>
      <c:valAx>
        <c:axId val="120531584"/>
        <c:scaling>
          <c:orientation val="minMax"/>
        </c:scaling>
        <c:delete val="1"/>
        <c:axPos val="l"/>
        <c:majorGridlines>
          <c:spPr>
            <a:ln>
              <a:solidFill>
                <a:schemeClr val="bg1"/>
              </a:solidFill>
            </a:ln>
          </c:spPr>
        </c:majorGridlines>
        <c:numFmt formatCode="0" sourceLinked="0"/>
        <c:majorTickMark val="out"/>
        <c:minorTickMark val="none"/>
        <c:tickLblPos val="none"/>
        <c:crossAx val="120530048"/>
        <c:crosses val="autoZero"/>
        <c:crossBetween val="between"/>
      </c:valAx>
      <c:spPr>
        <a:solidFill>
          <a:schemeClr val="bg1"/>
        </a:solidFill>
      </c:spPr>
    </c:plotArea>
    <c:plotVisOnly val="1"/>
    <c:dispBlanksAs val="gap"/>
    <c:showDLblsOverMax val="0"/>
  </c:chart>
  <c:spPr>
    <a:solidFill>
      <a:schemeClr val="bg1"/>
    </a:solidFill>
    <a:ln>
      <a:solidFill>
        <a:sysClr val="windowText" lastClr="000000">
          <a:alpha val="59000"/>
        </a:sysClr>
      </a:solidFill>
    </a:ln>
  </c:spPr>
  <c:printSettings>
    <c:headerFooter/>
    <c:pageMargins b="0.78740157499999996" l="0.511811024" r="0.511811024" t="0.78740157499999996" header="0.31496062000001418" footer="0.31496062000001418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>
                <a:solidFill>
                  <a:schemeClr val="tx1">
                    <a:lumMod val="75000"/>
                    <a:lumOff val="25000"/>
                  </a:schemeClr>
                </a:solidFill>
                <a:latin typeface="Arial Narrow" pitchFamily="34" charset="0"/>
              </a:defRPr>
            </a:pPr>
            <a:r>
              <a:rPr lang="en-US"/>
              <a:t>São Paulo </a:t>
            </a:r>
            <a:r>
              <a:rPr lang="en-US" sz="1200" b="1" i="0" u="none" strike="noStrike" baseline="0"/>
              <a:t>- Índice das Condições Econômicas Atuais - ICEA</a:t>
            </a:r>
            <a:r>
              <a:rPr lang="en-US"/>
              <a:t>
variação t/t-1 (%)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3.3078880407124936E-2"/>
          <c:y val="0.27121792067658179"/>
          <c:w val="0.94402035623410341"/>
          <c:h val="0.65077792359289022"/>
        </c:manualLayout>
      </c:layout>
      <c:lineChart>
        <c:grouping val="standard"/>
        <c:varyColors val="0"/>
        <c:ser>
          <c:idx val="0"/>
          <c:order val="0"/>
          <c:tx>
            <c:strRef>
              <c:f>Resumo!$C$126</c:f>
              <c:strCache>
                <c:ptCount val="1"/>
                <c:pt idx="0">
                  <c:v>ICC</c:v>
                </c:pt>
              </c:strCache>
            </c:strRef>
          </c:tx>
          <c:spPr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marker>
            <c:symbol val="circle"/>
            <c:size val="4"/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>
                    <a:solidFill>
                      <a:schemeClr val="accent1">
                        <a:lumMod val="75000"/>
                      </a:schemeClr>
                    </a:solidFill>
                    <a:latin typeface="Arial Narrow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Resumo!$D$21:$P$21</c:f>
              <c:numCache>
                <c:formatCode>[$-416]mmm\-yy;@</c:formatCode>
                <c:ptCount val="13"/>
                <c:pt idx="0">
                  <c:v>45778</c:v>
                </c:pt>
                <c:pt idx="1">
                  <c:v>45809</c:v>
                </c:pt>
                <c:pt idx="2">
                  <c:v>45839</c:v>
                </c:pt>
                <c:pt idx="3">
                  <c:v>45870</c:v>
                </c:pt>
                <c:pt idx="4">
                  <c:v>45901</c:v>
                </c:pt>
                <c:pt idx="5">
                  <c:v>45931</c:v>
                </c:pt>
                <c:pt idx="6">
                  <c:v>45962</c:v>
                </c:pt>
                <c:pt idx="7">
                  <c:v>45992</c:v>
                </c:pt>
                <c:pt idx="8">
                  <c:v>46023</c:v>
                </c:pt>
                <c:pt idx="9">
                  <c:v>46054</c:v>
                </c:pt>
                <c:pt idx="10">
                  <c:v>46082</c:v>
                </c:pt>
                <c:pt idx="11">
                  <c:v>46113</c:v>
                </c:pt>
                <c:pt idx="12">
                  <c:v>46143</c:v>
                </c:pt>
              </c:numCache>
            </c:numRef>
          </c:cat>
          <c:val>
            <c:numRef>
              <c:f>Resumo!$E$174:$Q$174</c:f>
              <c:numCache>
                <c:formatCode>0.0%</c:formatCode>
                <c:ptCount val="13"/>
                <c:pt idx="0">
                  <c:v>-3.0297536579070306E-3</c:v>
                </c:pt>
                <c:pt idx="1">
                  <c:v>4.0909361304388714E-2</c:v>
                </c:pt>
                <c:pt idx="2">
                  <c:v>-4.7690727945816858E-2</c:v>
                </c:pt>
                <c:pt idx="3">
                  <c:v>5.2299024901006685E-2</c:v>
                </c:pt>
                <c:pt idx="4">
                  <c:v>-2.147275782179181E-2</c:v>
                </c:pt>
                <c:pt idx="5">
                  <c:v>3.4875921300764556E-2</c:v>
                </c:pt>
                <c:pt idx="6">
                  <c:v>4.151980380227438E-2</c:v>
                </c:pt>
                <c:pt idx="7">
                  <c:v>6.6883423137701126E-2</c:v>
                </c:pt>
                <c:pt idx="8">
                  <c:v>3.2508230849140896E-2</c:v>
                </c:pt>
                <c:pt idx="9">
                  <c:v>-3.6637674120542973E-2</c:v>
                </c:pt>
                <c:pt idx="10">
                  <c:v>3.6208932953811779E-3</c:v>
                </c:pt>
                <c:pt idx="11">
                  <c:v>-1.9272274178220195E-2</c:v>
                </c:pt>
                <c:pt idx="12">
                  <c:v>-5.5758173580339521E-2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8F-4423-BDE9-1A0E381B57ED}"/>
            </c:ext>
          </c:extLst>
        </c:ser>
        <c:ser>
          <c:idx val="1"/>
          <c:order val="1"/>
          <c:tx>
            <c:v>0</c:v>
          </c:tx>
          <c:spPr>
            <a:ln w="19050">
              <a:solidFill>
                <a:srgbClr val="C00000"/>
              </a:solidFill>
              <a:prstDash val="sysDash"/>
            </a:ln>
          </c:spPr>
          <c:marker>
            <c:symbol val="none"/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18F-4423-BDE9-1A0E381B57E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>
                    <a:solidFill>
                      <a:srgbClr val="C00000"/>
                    </a:solidFill>
                    <a:latin typeface="Arial Narrow" pitchFamily="34" charset="0"/>
                  </a:defRPr>
                </a:pPr>
                <a:endParaRPr lang="pt-BR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3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718F-4423-BDE9-1A0E381B57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595200"/>
        <c:axId val="120596736"/>
      </c:lineChart>
      <c:dateAx>
        <c:axId val="120595200"/>
        <c:scaling>
          <c:orientation val="minMax"/>
        </c:scaling>
        <c:delete val="0"/>
        <c:axPos val="t"/>
        <c:numFmt formatCode="[$-416]mmm\-yy;@" sourceLinked="0"/>
        <c:majorTickMark val="none"/>
        <c:minorTickMark val="none"/>
        <c:tickLblPos val="nextTo"/>
        <c:spPr>
          <a:ln>
            <a:noFill/>
          </a:ln>
        </c:spPr>
        <c:txPr>
          <a:bodyPr rot="0"/>
          <a:lstStyle/>
          <a:p>
            <a:pPr>
              <a:defRPr sz="800" b="1">
                <a:solidFill>
                  <a:schemeClr val="bg2">
                    <a:lumMod val="10000"/>
                  </a:schemeClr>
                </a:solidFill>
              </a:defRPr>
            </a:pPr>
            <a:endParaRPr lang="pt-BR"/>
          </a:p>
        </c:txPr>
        <c:crossAx val="120596736"/>
        <c:crosses val="max"/>
        <c:auto val="1"/>
        <c:lblOffset val="100"/>
        <c:baseTimeUnit val="months"/>
      </c:dateAx>
      <c:valAx>
        <c:axId val="120596736"/>
        <c:scaling>
          <c:orientation val="minMax"/>
        </c:scaling>
        <c:delete val="1"/>
        <c:axPos val="l"/>
        <c:majorGridlines>
          <c:spPr>
            <a:ln>
              <a:solidFill>
                <a:schemeClr val="bg1">
                  <a:lumMod val="85000"/>
                </a:schemeClr>
              </a:solidFill>
              <a:prstDash val="sysDot"/>
            </a:ln>
          </c:spPr>
        </c:majorGridlines>
        <c:numFmt formatCode="0" sourceLinked="0"/>
        <c:majorTickMark val="out"/>
        <c:minorTickMark val="none"/>
        <c:tickLblPos val="none"/>
        <c:crossAx val="120595200"/>
        <c:crosses val="autoZero"/>
        <c:crossBetween val="between"/>
      </c:valAx>
      <c:spPr>
        <a:solidFill>
          <a:schemeClr val="bg1"/>
        </a:solidFill>
      </c:spPr>
    </c:plotArea>
    <c:plotVisOnly val="1"/>
    <c:dispBlanksAs val="gap"/>
    <c:showDLblsOverMax val="0"/>
  </c:chart>
  <c:spPr>
    <a:solidFill>
      <a:schemeClr val="bg1"/>
    </a:solidFill>
    <a:ln>
      <a:solidFill>
        <a:sysClr val="windowText" lastClr="000000">
          <a:alpha val="59000"/>
        </a:sysClr>
      </a:solidFill>
    </a:ln>
  </c:spPr>
  <c:printSettings>
    <c:headerFooter/>
    <c:pageMargins b="0.78740157499999996" l="0.511811024" r="0.511811024" t="0.78740157499999996" header="0.31496062000001535" footer="0.3149606200000153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>
                <a:solidFill>
                  <a:schemeClr val="tx1">
                    <a:lumMod val="75000"/>
                    <a:lumOff val="25000"/>
                  </a:schemeClr>
                </a:solidFill>
                <a:latin typeface="Arial Narrow" pitchFamily="34" charset="0"/>
              </a:defRPr>
            </a:pPr>
            <a:r>
              <a:rPr lang="pt-BR"/>
              <a:t>São Paulo - </a:t>
            </a:r>
            <a:r>
              <a:rPr lang="en-US" sz="1200" b="1" i="0" u="none" strike="noStrike" baseline="0"/>
              <a:t>Índice das Condições Econômicas Atuais - ICEA</a:t>
            </a:r>
            <a:r>
              <a:rPr lang="pt-BR"/>
              <a:t>
variação t/t-12 (%))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3.3078880407124964E-2"/>
          <c:y val="0.27121792067658179"/>
          <c:w val="0.94402035623410396"/>
          <c:h val="0.65077792359289111"/>
        </c:manualLayout>
      </c:layout>
      <c:lineChart>
        <c:grouping val="standard"/>
        <c:varyColors val="0"/>
        <c:ser>
          <c:idx val="0"/>
          <c:order val="0"/>
          <c:tx>
            <c:strRef>
              <c:f>Resumo!$C$126</c:f>
              <c:strCache>
                <c:ptCount val="1"/>
                <c:pt idx="0">
                  <c:v>ICC</c:v>
                </c:pt>
              </c:strCache>
            </c:strRef>
          </c:tx>
          <c:spPr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marker>
            <c:symbol val="circle"/>
            <c:size val="4"/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>
                    <a:solidFill>
                      <a:schemeClr val="accent1">
                        <a:lumMod val="75000"/>
                      </a:schemeClr>
                    </a:solidFill>
                    <a:latin typeface="Arial Narrow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Resumo!$D$21:$P$21</c:f>
              <c:numCache>
                <c:formatCode>[$-416]mmm\-yy;@</c:formatCode>
                <c:ptCount val="13"/>
                <c:pt idx="0">
                  <c:v>45778</c:v>
                </c:pt>
                <c:pt idx="1">
                  <c:v>45809</c:v>
                </c:pt>
                <c:pt idx="2">
                  <c:v>45839</c:v>
                </c:pt>
                <c:pt idx="3">
                  <c:v>45870</c:v>
                </c:pt>
                <c:pt idx="4">
                  <c:v>45901</c:v>
                </c:pt>
                <c:pt idx="5">
                  <c:v>45931</c:v>
                </c:pt>
                <c:pt idx="6">
                  <c:v>45962</c:v>
                </c:pt>
                <c:pt idx="7">
                  <c:v>45992</c:v>
                </c:pt>
                <c:pt idx="8">
                  <c:v>46023</c:v>
                </c:pt>
                <c:pt idx="9">
                  <c:v>46054</c:v>
                </c:pt>
                <c:pt idx="10">
                  <c:v>46082</c:v>
                </c:pt>
                <c:pt idx="11">
                  <c:v>46113</c:v>
                </c:pt>
                <c:pt idx="12">
                  <c:v>46143</c:v>
                </c:pt>
              </c:numCache>
            </c:numRef>
          </c:cat>
          <c:val>
            <c:numRef>
              <c:f>Resumo!$E$197:$Q$197</c:f>
              <c:numCache>
                <c:formatCode>0.0%</c:formatCode>
                <c:ptCount val="13"/>
                <c:pt idx="0">
                  <c:v>-0.1057342297272259</c:v>
                </c:pt>
                <c:pt idx="1">
                  <c:v>-7.4311419276055557E-2</c:v>
                </c:pt>
                <c:pt idx="2">
                  <c:v>-0.12847853628462458</c:v>
                </c:pt>
                <c:pt idx="3">
                  <c:v>-8.2828497983728933E-2</c:v>
                </c:pt>
                <c:pt idx="4">
                  <c:v>-9.3400582009474542E-2</c:v>
                </c:pt>
                <c:pt idx="5">
                  <c:v>-3.4736454250659077E-2</c:v>
                </c:pt>
                <c:pt idx="6">
                  <c:v>-1.5104567932572421E-2</c:v>
                </c:pt>
                <c:pt idx="7">
                  <c:v>-1.6802997634668415E-2</c:v>
                </c:pt>
                <c:pt idx="8">
                  <c:v>2.676068586797431E-2</c:v>
                </c:pt>
                <c:pt idx="9">
                  <c:v>2.3373083665033878E-2</c:v>
                </c:pt>
                <c:pt idx="10">
                  <c:v>8.7879189466214536E-2</c:v>
                </c:pt>
                <c:pt idx="11">
                  <c:v>0.14566942491651114</c:v>
                </c:pt>
                <c:pt idx="12">
                  <c:v>8.5076504765751571E-2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63-46F2-8219-4C89F9689B77}"/>
            </c:ext>
          </c:extLst>
        </c:ser>
        <c:ser>
          <c:idx val="1"/>
          <c:order val="1"/>
          <c:tx>
            <c:v>0</c:v>
          </c:tx>
          <c:spPr>
            <a:ln w="28575">
              <a:solidFill>
                <a:srgbClr val="C00000"/>
              </a:solidFill>
              <a:prstDash val="sysDash"/>
            </a:ln>
          </c:spPr>
          <c:marker>
            <c:symbol val="none"/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F63-46F2-8219-4C89F9689B7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>
                    <a:solidFill>
                      <a:srgbClr val="C00000"/>
                    </a:solidFill>
                    <a:latin typeface="Arial Narrow" pitchFamily="34" charset="0"/>
                  </a:defRPr>
                </a:pPr>
                <a:endParaRPr lang="pt-BR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3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8F63-46F2-8219-4C89F9689B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627200"/>
        <c:axId val="120628736"/>
      </c:lineChart>
      <c:dateAx>
        <c:axId val="120627200"/>
        <c:scaling>
          <c:orientation val="minMax"/>
        </c:scaling>
        <c:delete val="0"/>
        <c:axPos val="t"/>
        <c:numFmt formatCode="[$-416]mmm\-yy;@" sourceLinked="0"/>
        <c:majorTickMark val="none"/>
        <c:minorTickMark val="none"/>
        <c:tickLblPos val="nextTo"/>
        <c:spPr>
          <a:ln>
            <a:noFill/>
          </a:ln>
        </c:spPr>
        <c:txPr>
          <a:bodyPr rot="0"/>
          <a:lstStyle/>
          <a:p>
            <a:pPr>
              <a:defRPr sz="800" b="1">
                <a:solidFill>
                  <a:schemeClr val="bg2">
                    <a:lumMod val="10000"/>
                  </a:schemeClr>
                </a:solidFill>
              </a:defRPr>
            </a:pPr>
            <a:endParaRPr lang="pt-BR"/>
          </a:p>
        </c:txPr>
        <c:crossAx val="120628736"/>
        <c:crosses val="max"/>
        <c:auto val="1"/>
        <c:lblOffset val="100"/>
        <c:baseTimeUnit val="months"/>
      </c:dateAx>
      <c:valAx>
        <c:axId val="120628736"/>
        <c:scaling>
          <c:orientation val="minMax"/>
        </c:scaling>
        <c:delete val="1"/>
        <c:axPos val="l"/>
        <c:majorGridlines>
          <c:spPr>
            <a:ln>
              <a:solidFill>
                <a:schemeClr val="bg1">
                  <a:lumMod val="85000"/>
                </a:schemeClr>
              </a:solidFill>
              <a:prstDash val="sysDot"/>
            </a:ln>
          </c:spPr>
        </c:majorGridlines>
        <c:numFmt formatCode="0" sourceLinked="0"/>
        <c:majorTickMark val="out"/>
        <c:minorTickMark val="none"/>
        <c:tickLblPos val="none"/>
        <c:crossAx val="120627200"/>
        <c:crosses val="autoZero"/>
        <c:crossBetween val="between"/>
      </c:valAx>
      <c:spPr>
        <a:solidFill>
          <a:schemeClr val="bg1"/>
        </a:solidFill>
      </c:spPr>
    </c:plotArea>
    <c:plotVisOnly val="1"/>
    <c:dispBlanksAs val="gap"/>
    <c:showDLblsOverMax val="0"/>
  </c:chart>
  <c:spPr>
    <a:solidFill>
      <a:schemeClr val="bg1"/>
    </a:solidFill>
    <a:ln>
      <a:solidFill>
        <a:sysClr val="windowText" lastClr="000000">
          <a:alpha val="59000"/>
        </a:sysClr>
      </a:solidFill>
    </a:ln>
  </c:spPr>
  <c:printSettings>
    <c:headerFooter/>
    <c:pageMargins b="0.78740157499999996" l="0.511811024" r="0.511811024" t="0.78740157499999996" header="0.31496062000001557" footer="0.31496062000001557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>
                <a:solidFill>
                  <a:schemeClr val="tx1">
                    <a:lumMod val="75000"/>
                    <a:lumOff val="25000"/>
                  </a:schemeClr>
                </a:solidFill>
                <a:latin typeface="Arial Narrow" pitchFamily="34" charset="0"/>
              </a:defRPr>
            </a:pPr>
            <a:r>
              <a:rPr lang="en-US"/>
              <a:t>São Paulo</a:t>
            </a:r>
            <a:r>
              <a:rPr lang="en-US" sz="1200" b="1" i="0" u="none" strike="noStrike" baseline="0"/>
              <a:t> - Índice das Expectativas de Consumo- IEC</a:t>
            </a:r>
            <a:br>
              <a:rPr lang="en-US" sz="1200" b="1" i="0" u="none" strike="noStrike" baseline="0"/>
            </a:br>
            <a:r>
              <a:rPr lang="en-US"/>
              <a:t>variação t/t-1 (%)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3.307888040712495E-2"/>
          <c:y val="0.27121792067658179"/>
          <c:w val="0.94402035623410374"/>
          <c:h val="0.65077792359289066"/>
        </c:manualLayout>
      </c:layout>
      <c:lineChart>
        <c:grouping val="standard"/>
        <c:varyColors val="0"/>
        <c:ser>
          <c:idx val="0"/>
          <c:order val="0"/>
          <c:tx>
            <c:strRef>
              <c:f>Resumo!$C$126</c:f>
              <c:strCache>
                <c:ptCount val="1"/>
                <c:pt idx="0">
                  <c:v>ICC</c:v>
                </c:pt>
              </c:strCache>
            </c:strRef>
          </c:tx>
          <c:spPr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marker>
            <c:symbol val="circle"/>
            <c:size val="4"/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>
                    <a:solidFill>
                      <a:schemeClr val="accent1">
                        <a:lumMod val="75000"/>
                      </a:schemeClr>
                    </a:solidFill>
                    <a:latin typeface="Arial Narrow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Resumo!$D$21:$P$21</c:f>
              <c:numCache>
                <c:formatCode>[$-416]mmm\-yy;@</c:formatCode>
                <c:ptCount val="13"/>
                <c:pt idx="0">
                  <c:v>45778</c:v>
                </c:pt>
                <c:pt idx="1">
                  <c:v>45809</c:v>
                </c:pt>
                <c:pt idx="2">
                  <c:v>45839</c:v>
                </c:pt>
                <c:pt idx="3">
                  <c:v>45870</c:v>
                </c:pt>
                <c:pt idx="4">
                  <c:v>45901</c:v>
                </c:pt>
                <c:pt idx="5">
                  <c:v>45931</c:v>
                </c:pt>
                <c:pt idx="6">
                  <c:v>45962</c:v>
                </c:pt>
                <c:pt idx="7">
                  <c:v>45992</c:v>
                </c:pt>
                <c:pt idx="8">
                  <c:v>46023</c:v>
                </c:pt>
                <c:pt idx="9">
                  <c:v>46054</c:v>
                </c:pt>
                <c:pt idx="10">
                  <c:v>46082</c:v>
                </c:pt>
                <c:pt idx="11">
                  <c:v>46113</c:v>
                </c:pt>
                <c:pt idx="12">
                  <c:v>46143</c:v>
                </c:pt>
              </c:numCache>
            </c:numRef>
          </c:cat>
          <c:val>
            <c:numRef>
              <c:f>Resumo!$E$222:$Q$222</c:f>
              <c:numCache>
                <c:formatCode>0.0%</c:formatCode>
                <c:ptCount val="13"/>
                <c:pt idx="0">
                  <c:v>1.2136433955832526E-2</c:v>
                </c:pt>
                <c:pt idx="1">
                  <c:v>-7.6836296338018695E-3</c:v>
                </c:pt>
                <c:pt idx="2">
                  <c:v>-2.7111554253714254E-2</c:v>
                </c:pt>
                <c:pt idx="3">
                  <c:v>1.1669661479600801E-2</c:v>
                </c:pt>
                <c:pt idx="4">
                  <c:v>-1.0897889167885033E-2</c:v>
                </c:pt>
                <c:pt idx="5">
                  <c:v>2.8808473497936138E-2</c:v>
                </c:pt>
                <c:pt idx="6">
                  <c:v>4.5809991549757845E-2</c:v>
                </c:pt>
                <c:pt idx="7">
                  <c:v>3.7769362815183394E-2</c:v>
                </c:pt>
                <c:pt idx="8">
                  <c:v>1.7753163622809209E-2</c:v>
                </c:pt>
                <c:pt idx="9">
                  <c:v>2.3888077249520023E-2</c:v>
                </c:pt>
                <c:pt idx="10">
                  <c:v>-2.1477031662468615E-2</c:v>
                </c:pt>
                <c:pt idx="11">
                  <c:v>-5.0053200743496506E-2</c:v>
                </c:pt>
                <c:pt idx="12">
                  <c:v>2.9233095075816395E-2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CB-4F19-9B36-1C89E6A059C7}"/>
            </c:ext>
          </c:extLst>
        </c:ser>
        <c:ser>
          <c:idx val="1"/>
          <c:order val="1"/>
          <c:tx>
            <c:v>0</c:v>
          </c:tx>
          <c:spPr>
            <a:ln w="19050">
              <a:solidFill>
                <a:srgbClr val="C00000"/>
              </a:solidFill>
              <a:prstDash val="sysDash"/>
            </a:ln>
          </c:spPr>
          <c:marker>
            <c:symbol val="none"/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1CB-4F19-9B36-1C89E6A059C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>
                    <a:solidFill>
                      <a:srgbClr val="C00000"/>
                    </a:solidFill>
                    <a:latin typeface="Arial Narrow" pitchFamily="34" charset="0"/>
                  </a:defRPr>
                </a:pPr>
                <a:endParaRPr lang="pt-BR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3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91CB-4F19-9B36-1C89E6A059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032512"/>
        <c:axId val="126046592"/>
      </c:lineChart>
      <c:dateAx>
        <c:axId val="126032512"/>
        <c:scaling>
          <c:orientation val="minMax"/>
        </c:scaling>
        <c:delete val="0"/>
        <c:axPos val="t"/>
        <c:numFmt formatCode="[$-416]mmm\-yy;@" sourceLinked="0"/>
        <c:majorTickMark val="none"/>
        <c:minorTickMark val="none"/>
        <c:tickLblPos val="nextTo"/>
        <c:spPr>
          <a:ln>
            <a:noFill/>
          </a:ln>
        </c:spPr>
        <c:txPr>
          <a:bodyPr rot="0"/>
          <a:lstStyle/>
          <a:p>
            <a:pPr>
              <a:defRPr sz="800" b="1">
                <a:solidFill>
                  <a:schemeClr val="bg2">
                    <a:lumMod val="10000"/>
                  </a:schemeClr>
                </a:solidFill>
              </a:defRPr>
            </a:pPr>
            <a:endParaRPr lang="pt-BR"/>
          </a:p>
        </c:txPr>
        <c:crossAx val="126046592"/>
        <c:crosses val="max"/>
        <c:auto val="1"/>
        <c:lblOffset val="100"/>
        <c:baseTimeUnit val="months"/>
      </c:dateAx>
      <c:valAx>
        <c:axId val="126046592"/>
        <c:scaling>
          <c:orientation val="minMax"/>
        </c:scaling>
        <c:delete val="1"/>
        <c:axPos val="l"/>
        <c:majorGridlines>
          <c:spPr>
            <a:ln>
              <a:solidFill>
                <a:schemeClr val="bg1">
                  <a:lumMod val="85000"/>
                </a:schemeClr>
              </a:solidFill>
              <a:prstDash val="sysDot"/>
            </a:ln>
          </c:spPr>
        </c:majorGridlines>
        <c:numFmt formatCode="0" sourceLinked="0"/>
        <c:majorTickMark val="out"/>
        <c:minorTickMark val="none"/>
        <c:tickLblPos val="none"/>
        <c:crossAx val="126032512"/>
        <c:crosses val="autoZero"/>
        <c:crossBetween val="between"/>
      </c:valAx>
      <c:spPr>
        <a:solidFill>
          <a:schemeClr val="bg1"/>
        </a:solidFill>
      </c:spPr>
    </c:plotArea>
    <c:plotVisOnly val="1"/>
    <c:dispBlanksAs val="gap"/>
    <c:showDLblsOverMax val="0"/>
  </c:chart>
  <c:spPr>
    <a:solidFill>
      <a:schemeClr val="bg1"/>
    </a:solidFill>
    <a:ln>
      <a:solidFill>
        <a:sysClr val="windowText" lastClr="000000">
          <a:alpha val="59000"/>
        </a:sysClr>
      </a:solidFill>
    </a:ln>
  </c:spPr>
  <c:printSettings>
    <c:headerFooter/>
    <c:pageMargins b="0.78740157499999996" l="0.511811024" r="0.511811024" t="0.78740157499999996" header="0.31496062000001546" footer="0.31496062000001546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>
                <a:solidFill>
                  <a:schemeClr val="tx1">
                    <a:lumMod val="75000"/>
                    <a:lumOff val="25000"/>
                  </a:schemeClr>
                </a:solidFill>
                <a:latin typeface="Arial Narrow" pitchFamily="34" charset="0"/>
              </a:defRPr>
            </a:pPr>
            <a:r>
              <a:rPr lang="pt-BR"/>
              <a:t>São Paulo</a:t>
            </a:r>
            <a:r>
              <a:rPr lang="en-US" sz="1200" b="1" i="0" u="none" strike="noStrike" baseline="0"/>
              <a:t> - Índice das Expectativas de Consumo- IEC</a:t>
            </a:r>
            <a:r>
              <a:rPr lang="pt-BR"/>
              <a:t>
variação t/t-12 (%))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3.3078880407124985E-2"/>
          <c:y val="0.27121792067658179"/>
          <c:w val="0.94402035623410441"/>
          <c:h val="0.65077792359289155"/>
        </c:manualLayout>
      </c:layout>
      <c:lineChart>
        <c:grouping val="standard"/>
        <c:varyColors val="0"/>
        <c:ser>
          <c:idx val="0"/>
          <c:order val="0"/>
          <c:tx>
            <c:strRef>
              <c:f>Resumo!$C$126</c:f>
              <c:strCache>
                <c:ptCount val="1"/>
                <c:pt idx="0">
                  <c:v>ICC</c:v>
                </c:pt>
              </c:strCache>
            </c:strRef>
          </c:tx>
          <c:spPr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marker>
            <c:symbol val="circle"/>
            <c:size val="4"/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>
                    <a:solidFill>
                      <a:schemeClr val="accent1">
                        <a:lumMod val="75000"/>
                      </a:schemeClr>
                    </a:solidFill>
                    <a:latin typeface="Arial Narrow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Resumo!$D$21:$P$21</c:f>
              <c:numCache>
                <c:formatCode>[$-416]mmm\-yy;@</c:formatCode>
                <c:ptCount val="13"/>
                <c:pt idx="0">
                  <c:v>45778</c:v>
                </c:pt>
                <c:pt idx="1">
                  <c:v>45809</c:v>
                </c:pt>
                <c:pt idx="2">
                  <c:v>45839</c:v>
                </c:pt>
                <c:pt idx="3">
                  <c:v>45870</c:v>
                </c:pt>
                <c:pt idx="4">
                  <c:v>45901</c:v>
                </c:pt>
                <c:pt idx="5">
                  <c:v>45931</c:v>
                </c:pt>
                <c:pt idx="6">
                  <c:v>45962</c:v>
                </c:pt>
                <c:pt idx="7">
                  <c:v>45992</c:v>
                </c:pt>
                <c:pt idx="8">
                  <c:v>46023</c:v>
                </c:pt>
                <c:pt idx="9">
                  <c:v>46054</c:v>
                </c:pt>
                <c:pt idx="10">
                  <c:v>46082</c:v>
                </c:pt>
                <c:pt idx="11">
                  <c:v>46113</c:v>
                </c:pt>
                <c:pt idx="12">
                  <c:v>46143</c:v>
                </c:pt>
              </c:numCache>
            </c:numRef>
          </c:cat>
          <c:val>
            <c:numRef>
              <c:f>Resumo!$E$245:$Q$245</c:f>
              <c:numCache>
                <c:formatCode>0.0%</c:formatCode>
                <c:ptCount val="13"/>
                <c:pt idx="0">
                  <c:v>-0.12269745299755808</c:v>
                </c:pt>
                <c:pt idx="1">
                  <c:v>-0.1330088728647707</c:v>
                </c:pt>
                <c:pt idx="2">
                  <c:v>-0.15850858261869305</c:v>
                </c:pt>
                <c:pt idx="3">
                  <c:v>-0.1433264432010839</c:v>
                </c:pt>
                <c:pt idx="4">
                  <c:v>-0.11322213863342168</c:v>
                </c:pt>
                <c:pt idx="5">
                  <c:v>-7.6240587952375871E-2</c:v>
                </c:pt>
                <c:pt idx="6">
                  <c:v>-5.8927991285519177E-2</c:v>
                </c:pt>
                <c:pt idx="7">
                  <c:v>-4.2749114416029688E-3</c:v>
                </c:pt>
                <c:pt idx="8">
                  <c:v>3.450547751359534E-2</c:v>
                </c:pt>
                <c:pt idx="9">
                  <c:v>7.9383086200395914E-2</c:v>
                </c:pt>
                <c:pt idx="10">
                  <c:v>9.5405035547441841E-2</c:v>
                </c:pt>
                <c:pt idx="11">
                  <c:v>5.751256050611353E-2</c:v>
                </c:pt>
                <c:pt idx="12">
                  <c:v>7.5375699575651822E-2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FE-4E9A-96D5-6DF93BF13571}"/>
            </c:ext>
          </c:extLst>
        </c:ser>
        <c:ser>
          <c:idx val="1"/>
          <c:order val="1"/>
          <c:tx>
            <c:v>0</c:v>
          </c:tx>
          <c:spPr>
            <a:ln w="28575">
              <a:solidFill>
                <a:srgbClr val="C00000"/>
              </a:solidFill>
              <a:prstDash val="sysDash"/>
            </a:ln>
          </c:spPr>
          <c:marker>
            <c:symbol val="none"/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5FE-4E9A-96D5-6DF93BF1357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>
                    <a:solidFill>
                      <a:srgbClr val="C00000"/>
                    </a:solidFill>
                    <a:latin typeface="Arial Narrow" pitchFamily="34" charset="0"/>
                  </a:defRPr>
                </a:pPr>
                <a:endParaRPr lang="pt-BR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3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25FE-4E9A-96D5-6DF93BF135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8794624"/>
        <c:axId val="128796160"/>
      </c:lineChart>
      <c:dateAx>
        <c:axId val="128794624"/>
        <c:scaling>
          <c:orientation val="minMax"/>
        </c:scaling>
        <c:delete val="0"/>
        <c:axPos val="t"/>
        <c:numFmt formatCode="[$-416]mmm\-yy;@" sourceLinked="0"/>
        <c:majorTickMark val="none"/>
        <c:minorTickMark val="none"/>
        <c:tickLblPos val="nextTo"/>
        <c:spPr>
          <a:ln>
            <a:noFill/>
          </a:ln>
        </c:spPr>
        <c:txPr>
          <a:bodyPr rot="0"/>
          <a:lstStyle/>
          <a:p>
            <a:pPr>
              <a:defRPr sz="800" b="1">
                <a:solidFill>
                  <a:schemeClr val="bg2">
                    <a:lumMod val="10000"/>
                  </a:schemeClr>
                </a:solidFill>
              </a:defRPr>
            </a:pPr>
            <a:endParaRPr lang="pt-BR"/>
          </a:p>
        </c:txPr>
        <c:crossAx val="128796160"/>
        <c:crosses val="max"/>
        <c:auto val="1"/>
        <c:lblOffset val="100"/>
        <c:baseTimeUnit val="months"/>
      </c:dateAx>
      <c:valAx>
        <c:axId val="128796160"/>
        <c:scaling>
          <c:orientation val="minMax"/>
        </c:scaling>
        <c:delete val="1"/>
        <c:axPos val="l"/>
        <c:majorGridlines>
          <c:spPr>
            <a:ln>
              <a:solidFill>
                <a:schemeClr val="bg1">
                  <a:lumMod val="85000"/>
                </a:schemeClr>
              </a:solidFill>
              <a:prstDash val="sysDot"/>
            </a:ln>
          </c:spPr>
        </c:majorGridlines>
        <c:numFmt formatCode="0" sourceLinked="0"/>
        <c:majorTickMark val="out"/>
        <c:minorTickMark val="none"/>
        <c:tickLblPos val="none"/>
        <c:crossAx val="128794624"/>
        <c:crosses val="autoZero"/>
        <c:crossBetween val="between"/>
      </c:valAx>
      <c:spPr>
        <a:solidFill>
          <a:schemeClr val="bg1"/>
        </a:solidFill>
      </c:spPr>
    </c:plotArea>
    <c:plotVisOnly val="1"/>
    <c:dispBlanksAs val="gap"/>
    <c:showDLblsOverMax val="0"/>
  </c:chart>
  <c:spPr>
    <a:solidFill>
      <a:schemeClr val="bg1"/>
    </a:solidFill>
    <a:ln>
      <a:solidFill>
        <a:sysClr val="windowText" lastClr="000000">
          <a:alpha val="59000"/>
        </a:sysClr>
      </a:solidFill>
    </a:ln>
  </c:spPr>
  <c:printSettings>
    <c:headerFooter/>
    <c:pageMargins b="0.78740157499999996" l="0.511811024" r="0.511811024" t="0.78740157499999996" header="0.31496062000001568" footer="0.31496062000001568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>
                <a:solidFill>
                  <a:schemeClr val="tx1">
                    <a:lumMod val="75000"/>
                    <a:lumOff val="25000"/>
                  </a:schemeClr>
                </a:solidFill>
                <a:latin typeface="Arial Narrow" pitchFamily="34" charset="0"/>
              </a:defRPr>
            </a:pPr>
            <a:r>
              <a:rPr lang="en-US"/>
              <a:t>São Paulo - Índice</a:t>
            </a:r>
            <a:r>
              <a:rPr lang="en-US" baseline="0"/>
              <a:t> das Expectativas de Consumo- IEC</a:t>
            </a:r>
            <a:r>
              <a:rPr lang="en-US"/>
              <a:t>
(em pontos)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Resumo!$B$53</c:f>
              <c:strCache>
                <c:ptCount val="1"/>
                <c:pt idx="0">
                  <c:v>ICC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>
              <a:innerShdw blurRad="63500" dist="50800">
                <a:prstClr val="black">
                  <a:alpha val="50000"/>
                </a:prstClr>
              </a:innerShdw>
            </a:effectLst>
          </c:spPr>
          <c:invertIfNegative val="0"/>
          <c:dLbls>
            <c:dLbl>
              <c:idx val="15"/>
              <c:layout>
                <c:manualLayout>
                  <c:x val="8.3333333333332708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9A3-4642-AC02-33571FC2F88C}"/>
                </c:ext>
              </c:extLst>
            </c:dLbl>
            <c:dLbl>
              <c:idx val="16"/>
              <c:layout>
                <c:manualLayout>
                  <c:x val="1.388888888888958E-2"/>
                  <c:y val="-4.629629629629701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9A3-4642-AC02-33571FC2F88C}"/>
                </c:ext>
              </c:extLst>
            </c:dLbl>
            <c:dLbl>
              <c:idx val="32"/>
              <c:layout>
                <c:manualLayout>
                  <c:x val="7.7972709551656924E-3"/>
                  <c:y val="-4.629629629629701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9A3-4642-AC02-33571FC2F88C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 sz="800" b="1">
                    <a:solidFill>
                      <a:schemeClr val="bg2">
                        <a:lumMod val="25000"/>
                      </a:schemeClr>
                    </a:solidFill>
                    <a:latin typeface="Arial Narrow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Resumo!$D$21:$P$21</c:f>
              <c:numCache>
                <c:formatCode>[$-416]mmm\-yy;@</c:formatCode>
                <c:ptCount val="13"/>
                <c:pt idx="0">
                  <c:v>45778</c:v>
                </c:pt>
                <c:pt idx="1">
                  <c:v>45809</c:v>
                </c:pt>
                <c:pt idx="2">
                  <c:v>45839</c:v>
                </c:pt>
                <c:pt idx="3">
                  <c:v>45870</c:v>
                </c:pt>
                <c:pt idx="4">
                  <c:v>45901</c:v>
                </c:pt>
                <c:pt idx="5">
                  <c:v>45931</c:v>
                </c:pt>
                <c:pt idx="6">
                  <c:v>45962</c:v>
                </c:pt>
                <c:pt idx="7">
                  <c:v>45992</c:v>
                </c:pt>
                <c:pt idx="8">
                  <c:v>46023</c:v>
                </c:pt>
                <c:pt idx="9">
                  <c:v>46054</c:v>
                </c:pt>
                <c:pt idx="10">
                  <c:v>46082</c:v>
                </c:pt>
                <c:pt idx="11">
                  <c:v>46113</c:v>
                </c:pt>
                <c:pt idx="12">
                  <c:v>46143</c:v>
                </c:pt>
              </c:numCache>
            </c:numRef>
          </c:cat>
          <c:val>
            <c:numRef>
              <c:f>Resumo!$D$78:$P$78</c:f>
              <c:numCache>
                <c:formatCode>0.0</c:formatCode>
                <c:ptCount val="13"/>
                <c:pt idx="0">
                  <c:v>117.13577829662783</c:v>
                </c:pt>
                <c:pt idx="1">
                  <c:v>116.23575035932942</c:v>
                </c:pt>
                <c:pt idx="2">
                  <c:v>113.08441850724127</c:v>
                </c:pt>
                <c:pt idx="3">
                  <c:v>114.40407538983827</c:v>
                </c:pt>
                <c:pt idx="4">
                  <c:v>113.15731245588545</c:v>
                </c:pt>
                <c:pt idx="5">
                  <c:v>116.41720189286849</c:v>
                </c:pt>
                <c:pt idx="6">
                  <c:v>121.75027292782725</c:v>
                </c:pt>
                <c:pt idx="7">
                  <c:v>126.34870315888595</c:v>
                </c:pt>
                <c:pt idx="8">
                  <c:v>128.59179235959542</c:v>
                </c:pt>
                <c:pt idx="9">
                  <c:v>131.66360302913566</c:v>
                </c:pt>
                <c:pt idx="10">
                  <c:v>128.83585965808422</c:v>
                </c:pt>
                <c:pt idx="11">
                  <c:v>122.38721251165718</c:v>
                </c:pt>
                <c:pt idx="12">
                  <c:v>125.9649695310746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9A3-4642-AC02-33571FC2F8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4"/>
        <c:overlap val="-1"/>
        <c:axId val="128808448"/>
        <c:axId val="128809984"/>
      </c:barChart>
      <c:dateAx>
        <c:axId val="128808448"/>
        <c:scaling>
          <c:orientation val="minMax"/>
        </c:scaling>
        <c:delete val="0"/>
        <c:axPos val="b"/>
        <c:numFmt formatCode="[$-416]mmm\-yy;@" sourceLinked="0"/>
        <c:majorTickMark val="out"/>
        <c:minorTickMark val="none"/>
        <c:tickLblPos val="nextTo"/>
        <c:txPr>
          <a:bodyPr rot="0" anchor="t" anchorCtr="0"/>
          <a:lstStyle/>
          <a:p>
            <a:pPr>
              <a:defRPr sz="800" b="1">
                <a:solidFill>
                  <a:schemeClr val="bg2">
                    <a:lumMod val="10000"/>
                  </a:schemeClr>
                </a:solidFill>
              </a:defRPr>
            </a:pPr>
            <a:endParaRPr lang="pt-BR"/>
          </a:p>
        </c:txPr>
        <c:crossAx val="128809984"/>
        <c:crosses val="autoZero"/>
        <c:auto val="1"/>
        <c:lblOffset val="100"/>
        <c:baseTimeUnit val="months"/>
      </c:dateAx>
      <c:valAx>
        <c:axId val="128809984"/>
        <c:scaling>
          <c:orientation val="minMax"/>
        </c:scaling>
        <c:delete val="1"/>
        <c:axPos val="l"/>
        <c:majorGridlines>
          <c:spPr>
            <a:ln>
              <a:solidFill>
                <a:schemeClr val="bg1"/>
              </a:solidFill>
            </a:ln>
          </c:spPr>
        </c:majorGridlines>
        <c:numFmt formatCode="0" sourceLinked="0"/>
        <c:majorTickMark val="out"/>
        <c:minorTickMark val="none"/>
        <c:tickLblPos val="none"/>
        <c:crossAx val="128808448"/>
        <c:crosses val="autoZero"/>
        <c:crossBetween val="between"/>
      </c:valAx>
      <c:spPr>
        <a:solidFill>
          <a:schemeClr val="bg1"/>
        </a:solidFill>
      </c:spPr>
    </c:plotArea>
    <c:plotVisOnly val="1"/>
    <c:dispBlanksAs val="gap"/>
    <c:showDLblsOverMax val="0"/>
  </c:chart>
  <c:spPr>
    <a:solidFill>
      <a:schemeClr val="bg1"/>
    </a:solidFill>
    <a:ln>
      <a:solidFill>
        <a:sysClr val="windowText" lastClr="000000">
          <a:alpha val="59000"/>
        </a:sysClr>
      </a:solidFill>
    </a:ln>
  </c:spPr>
  <c:printSettings>
    <c:headerFooter/>
    <c:pageMargins b="0.78740157499999996" l="0.511811024" r="0.511811024" t="0.78740157499999996" header="0.31496062000001485" footer="0.3149606200000148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161925</xdr:colOff>
      <xdr:row>94</xdr:row>
      <xdr:rowOff>9525</xdr:rowOff>
    </xdr:from>
    <xdr:to>
      <xdr:col>9</xdr:col>
      <xdr:colOff>104775</xdr:colOff>
      <xdr:row>104</xdr:row>
      <xdr:rowOff>180975</xdr:rowOff>
    </xdr:to>
    <xdr:graphicFrame macro="">
      <xdr:nvGraphicFramePr>
        <xdr:cNvPr id="17" name="Gráfico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0</xdr:colOff>
      <xdr:row>129</xdr:row>
      <xdr:rowOff>0</xdr:rowOff>
    </xdr:from>
    <xdr:to>
      <xdr:col>14</xdr:col>
      <xdr:colOff>228600</xdr:colOff>
      <xdr:row>139</xdr:row>
      <xdr:rowOff>171450</xdr:rowOff>
    </xdr:to>
    <xdr:graphicFrame macro="">
      <xdr:nvGraphicFramePr>
        <xdr:cNvPr id="24" name="Gráfico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0</xdr:colOff>
      <xdr:row>152</xdr:row>
      <xdr:rowOff>0</xdr:rowOff>
    </xdr:from>
    <xdr:to>
      <xdr:col>14</xdr:col>
      <xdr:colOff>228600</xdr:colOff>
      <xdr:row>162</xdr:row>
      <xdr:rowOff>171450</xdr:rowOff>
    </xdr:to>
    <xdr:graphicFrame macro="">
      <xdr:nvGraphicFramePr>
        <xdr:cNvPr id="25" name="Gráfico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409575</xdr:colOff>
      <xdr:row>94</xdr:row>
      <xdr:rowOff>0</xdr:rowOff>
    </xdr:from>
    <xdr:to>
      <xdr:col>19</xdr:col>
      <xdr:colOff>76200</xdr:colOff>
      <xdr:row>104</xdr:row>
      <xdr:rowOff>171450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0</xdr:colOff>
      <xdr:row>177</xdr:row>
      <xdr:rowOff>0</xdr:rowOff>
    </xdr:from>
    <xdr:to>
      <xdr:col>14</xdr:col>
      <xdr:colOff>228600</xdr:colOff>
      <xdr:row>187</xdr:row>
      <xdr:rowOff>171450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</xdr:col>
      <xdr:colOff>0</xdr:colOff>
      <xdr:row>200</xdr:row>
      <xdr:rowOff>0</xdr:rowOff>
    </xdr:from>
    <xdr:to>
      <xdr:col>14</xdr:col>
      <xdr:colOff>228600</xdr:colOff>
      <xdr:row>210</xdr:row>
      <xdr:rowOff>171450</xdr:rowOff>
    </xdr:to>
    <xdr:graphicFrame macro="">
      <xdr:nvGraphicFramePr>
        <xdr:cNvPr id="14" name="Gráfico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0</xdr:colOff>
      <xdr:row>225</xdr:row>
      <xdr:rowOff>0</xdr:rowOff>
    </xdr:from>
    <xdr:to>
      <xdr:col>14</xdr:col>
      <xdr:colOff>228600</xdr:colOff>
      <xdr:row>235</xdr:row>
      <xdr:rowOff>171450</xdr:rowOff>
    </xdr:to>
    <xdr:graphicFrame macro="">
      <xdr:nvGraphicFramePr>
        <xdr:cNvPr id="15" name="Gráfico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</xdr:col>
      <xdr:colOff>0</xdr:colOff>
      <xdr:row>248</xdr:row>
      <xdr:rowOff>0</xdr:rowOff>
    </xdr:from>
    <xdr:to>
      <xdr:col>14</xdr:col>
      <xdr:colOff>228600</xdr:colOff>
      <xdr:row>258</xdr:row>
      <xdr:rowOff>171450</xdr:rowOff>
    </xdr:to>
    <xdr:graphicFrame macro="">
      <xdr:nvGraphicFramePr>
        <xdr:cNvPr id="18" name="Gráfico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190500</xdr:colOff>
      <xdr:row>105</xdr:row>
      <xdr:rowOff>104775</xdr:rowOff>
    </xdr:from>
    <xdr:to>
      <xdr:col>9</xdr:col>
      <xdr:colOff>133350</xdr:colOff>
      <xdr:row>116</xdr:row>
      <xdr:rowOff>19050</xdr:rowOff>
    </xdr:to>
    <xdr:graphicFrame macro="">
      <xdr:nvGraphicFramePr>
        <xdr:cNvPr id="16" name="Gráfico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9</xdr:col>
      <xdr:colOff>361950</xdr:colOff>
      <xdr:row>105</xdr:row>
      <xdr:rowOff>142875</xdr:rowOff>
    </xdr:from>
    <xdr:to>
      <xdr:col>19</xdr:col>
      <xdr:colOff>28575</xdr:colOff>
      <xdr:row>116</xdr:row>
      <xdr:rowOff>57150</xdr:rowOff>
    </xdr:to>
    <xdr:graphicFrame macro="">
      <xdr:nvGraphicFramePr>
        <xdr:cNvPr id="20" name="Gráfico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</xdr:row>
      <xdr:rowOff>0</xdr:rowOff>
    </xdr:from>
    <xdr:to>
      <xdr:col>10</xdr:col>
      <xdr:colOff>160337</xdr:colOff>
      <xdr:row>15</xdr:row>
      <xdr:rowOff>120650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C323A9C1-F334-4653-98C2-39B22675BC4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17</xdr:row>
      <xdr:rowOff>0</xdr:rowOff>
    </xdr:from>
    <xdr:to>
      <xdr:col>10</xdr:col>
      <xdr:colOff>160337</xdr:colOff>
      <xdr:row>31</xdr:row>
      <xdr:rowOff>120650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3A97631E-B60D-4E4F-A6C9-DA6C1043E1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PROCESSAMENTO/ICC%20-%20PROCESSAMENTO.xlsx" TargetMode="External"/><Relationship Id="rId2" Type="http://schemas.openxmlformats.org/officeDocument/2006/relationships/externalLinkPath" Target="file:///G:\Meu%20Drive\BASE%20DE%20DADOS\ICC\PROCESSAMENTO\ICC%20-%20PROCESSAMENTO.xlsx" TargetMode="External"/><Relationship Id="rId1" Type="http://schemas.openxmlformats.org/officeDocument/2006/relationships/externalLinkPath" Target="/Meu%20Drive/BASE%20DE%20DADOS/ICC/PROCESSAMENTO/ICC%20-%20PROCESSAMENTO.xlsx" TargetMode="External"/></Relationships>
</file>

<file path=xl/externalLinks/_rels/externalLink2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PESQUISAS/ICC_SP/ICC%202025/ICC%20ENVIO%202025.xlsx" TargetMode="External"/><Relationship Id="rId2" Type="http://schemas.openxmlformats.org/officeDocument/2006/relationships/externalLinkPath" Target="file:///G:\Meu%20Drive\PESQUISAS\ICC_SP\ICC%202025\ICC%20ENVIO%202025.xlsx" TargetMode="External"/><Relationship Id="rId1" Type="http://schemas.openxmlformats.org/officeDocument/2006/relationships/externalLinkPath" Target="/Meu%20Drive/PESQUISAS/ICC_SP/ICC%202025/ICC%20ENVIO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digi"/>
      <sheetName val="mai26"/>
      <sheetName val="abr26"/>
      <sheetName val="mar26"/>
      <sheetName val="fev26"/>
      <sheetName val="jan26"/>
      <sheetName val="dez25"/>
      <sheetName val="nov25"/>
      <sheetName val="out25"/>
      <sheetName val="set25"/>
      <sheetName val="ago25"/>
      <sheetName val="jul25"/>
      <sheetName val="jun25"/>
      <sheetName val="mai25"/>
      <sheetName val="abr25"/>
      <sheetName val="mar25"/>
      <sheetName val="fev25"/>
      <sheetName val="jan25"/>
      <sheetName val="dez24"/>
      <sheetName val="nov24"/>
      <sheetName val="out24"/>
      <sheetName val="set24"/>
      <sheetName val="ago24"/>
      <sheetName val="jul24"/>
      <sheetName val="jun24"/>
      <sheetName val="mai24"/>
      <sheetName val="abr24"/>
      <sheetName val="mar24"/>
      <sheetName val="fev24"/>
      <sheetName val="jan24"/>
      <sheetName val="dez23"/>
      <sheetName val="nov23"/>
      <sheetName val="out23"/>
      <sheetName val="set23"/>
      <sheetName val="ago23"/>
      <sheetName val="jul23"/>
      <sheetName val="jun23"/>
      <sheetName val="mai23"/>
      <sheetName val="abr23"/>
      <sheetName val="mar23"/>
      <sheetName val="fev23"/>
      <sheetName val="jan23"/>
      <sheetName val="dez22"/>
      <sheetName val="nov22"/>
      <sheetName val="out22"/>
      <sheetName val="set22"/>
      <sheetName val="ago22"/>
      <sheetName val="jul22"/>
      <sheetName val="jun22"/>
      <sheetName val="mai22"/>
      <sheetName val="abr22"/>
      <sheetName val="mar22"/>
      <sheetName val="fev22"/>
      <sheetName val="jan22"/>
      <sheetName val="dez21"/>
      <sheetName val="nov21"/>
      <sheetName val="out21"/>
      <sheetName val="set21"/>
      <sheetName val="ago21"/>
      <sheetName val="jul21"/>
      <sheetName val="jun21"/>
      <sheetName val="mai21"/>
      <sheetName val="abr21"/>
      <sheetName val="mar21"/>
      <sheetName val="fev21"/>
      <sheetName val="jan21"/>
      <sheetName val="dez20"/>
      <sheetName val="nov20"/>
      <sheetName val="out20"/>
      <sheetName val="set20"/>
      <sheetName val="ago20"/>
      <sheetName val="jul20"/>
      <sheetName val="jun20"/>
      <sheetName val="mai20"/>
      <sheetName val="abr20"/>
      <sheetName val="mar20"/>
      <sheetName val="fev20"/>
      <sheetName val="jan20"/>
      <sheetName val="abr18"/>
      <sheetName val="mai18"/>
      <sheetName val="jun18"/>
      <sheetName val="jul18"/>
      <sheetName val="ago18"/>
      <sheetName val="set18"/>
      <sheetName val="out18"/>
      <sheetName val="nov18"/>
      <sheetName val="dez18"/>
      <sheetName val="jan19"/>
      <sheetName val="fev19"/>
      <sheetName val="mar19"/>
      <sheetName val="abr19"/>
      <sheetName val="mai19"/>
      <sheetName val="jun19"/>
      <sheetName val="jul19"/>
      <sheetName val="ago19"/>
      <sheetName val="set19"/>
      <sheetName val="out19"/>
      <sheetName val="nov19"/>
      <sheetName val="dez19"/>
    </sheetNames>
    <sheetDataSet>
      <sheetData sheetId="0"/>
      <sheetData sheetId="1">
        <row r="40">
          <cell r="BH40">
            <v>109.01267484395589</v>
          </cell>
          <cell r="BI40">
            <v>125.5170711242705</v>
          </cell>
          <cell r="BJ40">
            <v>118.91531261214466</v>
          </cell>
        </row>
        <row r="41">
          <cell r="BH41">
            <v>119.72127529440779</v>
          </cell>
          <cell r="BI41">
            <v>126.91675364553332</v>
          </cell>
          <cell r="BJ41">
            <v>124.0385623050831</v>
          </cell>
        </row>
        <row r="42">
          <cell r="BH42">
            <v>115.75297852549949</v>
          </cell>
          <cell r="BI42">
            <v>127.050150390981</v>
          </cell>
          <cell r="BJ42">
            <v>122.53128164478839</v>
          </cell>
        </row>
        <row r="43">
          <cell r="BH43">
            <v>109.12587545070151</v>
          </cell>
          <cell r="BI43">
            <v>124.87978867116821</v>
          </cell>
          <cell r="BJ43">
            <v>118.57822338298153</v>
          </cell>
        </row>
        <row r="44">
          <cell r="BH44">
            <v>116.02573020443403</v>
          </cell>
          <cell r="BI44">
            <v>128.17375281726132</v>
          </cell>
          <cell r="BJ44">
            <v>123.31454377213041</v>
          </cell>
        </row>
        <row r="45">
          <cell r="BH45">
            <v>106.58809016145106</v>
          </cell>
          <cell r="BI45">
            <v>122.36116522203315</v>
          </cell>
          <cell r="BJ45">
            <v>116.05193519780032</v>
          </cell>
        </row>
        <row r="46">
          <cell r="BH46">
            <v>112.43942698810052</v>
          </cell>
          <cell r="BI46">
            <v>125.9649695310746</v>
          </cell>
          <cell r="BJ46">
            <v>120.55475251388498</v>
          </cell>
        </row>
      </sheetData>
      <sheetData sheetId="2">
        <row r="40">
          <cell r="BH40">
            <v>114.55303492085687</v>
          </cell>
          <cell r="BI40">
            <v>123.08581222245</v>
          </cell>
          <cell r="BJ40">
            <v>119.67270130181275</v>
          </cell>
        </row>
        <row r="41">
          <cell r="BH41">
            <v>128.69685629472093</v>
          </cell>
          <cell r="BI41">
            <v>120.90268812622246</v>
          </cell>
          <cell r="BJ41">
            <v>124.02035539362187</v>
          </cell>
        </row>
        <row r="42">
          <cell r="BH42">
            <v>122.11672050687132</v>
          </cell>
          <cell r="BI42">
            <v>125.76267221679977</v>
          </cell>
          <cell r="BJ42">
            <v>124.30429153282839</v>
          </cell>
        </row>
        <row r="43">
          <cell r="BH43">
            <v>116.04139501411547</v>
          </cell>
          <cell r="BI43">
            <v>119.01175280651459</v>
          </cell>
          <cell r="BJ43">
            <v>117.82360968955493</v>
          </cell>
        </row>
        <row r="44">
          <cell r="BH44">
            <v>121.58525558026602</v>
          </cell>
          <cell r="BI44">
            <v>121.16471191584452</v>
          </cell>
          <cell r="BJ44">
            <v>121.33292938161313</v>
          </cell>
        </row>
        <row r="45">
          <cell r="BH45">
            <v>114.98999815981171</v>
          </cell>
          <cell r="BI45">
            <v>124.38181874693048</v>
          </cell>
          <cell r="BJ45">
            <v>120.62509051208296</v>
          </cell>
        </row>
        <row r="46">
          <cell r="K46">
            <v>84.302778821543015</v>
          </cell>
          <cell r="U46">
            <v>153.85533669944374</v>
          </cell>
          <cell r="AE46">
            <v>179.21473634903469</v>
          </cell>
          <cell r="AO46">
            <v>78.988244048021926</v>
          </cell>
          <cell r="AY46">
            <v>108.95865713791491</v>
          </cell>
          <cell r="BH46">
            <v>119.07905776049338</v>
          </cell>
          <cell r="BI46">
            <v>122.38721251165718</v>
          </cell>
          <cell r="BJ46">
            <v>121.06395061119164</v>
          </cell>
        </row>
      </sheetData>
      <sheetData sheetId="3">
        <row r="40">
          <cell r="BH40">
            <v>115.73568114241712</v>
          </cell>
          <cell r="BI40">
            <v>127.57372755733518</v>
          </cell>
          <cell r="BJ40">
            <v>122.83850899136796</v>
          </cell>
        </row>
        <row r="41">
          <cell r="BH41">
            <v>133.49630117263973</v>
          </cell>
          <cell r="BI41">
            <v>131.51789037217586</v>
          </cell>
          <cell r="BJ41">
            <v>132.30925469236143</v>
          </cell>
        </row>
        <row r="42">
          <cell r="BH42">
            <v>120.14872327900854</v>
          </cell>
          <cell r="BI42">
            <v>130.0754596474508</v>
          </cell>
          <cell r="BJ42">
            <v>126.10476510007388</v>
          </cell>
        </row>
        <row r="43">
          <cell r="BH43">
            <v>122.68943582516819</v>
          </cell>
          <cell r="BI43">
            <v>127.59625966871756</v>
          </cell>
          <cell r="BJ43">
            <v>125.63353013129783</v>
          </cell>
        </row>
        <row r="44">
          <cell r="BH44">
            <v>125.05589332225126</v>
          </cell>
          <cell r="BI44">
            <v>132.33577462908079</v>
          </cell>
          <cell r="BJ44">
            <v>129.42382210634898</v>
          </cell>
        </row>
        <row r="45">
          <cell r="BH45">
            <v>115.48533076919099</v>
          </cell>
          <cell r="BI45">
            <v>123.12547207382654</v>
          </cell>
          <cell r="BJ45">
            <v>120.06941555197234</v>
          </cell>
        </row>
        <row r="46">
          <cell r="K46">
            <v>87.0842560066842</v>
          </cell>
          <cell r="U46">
            <v>155.75390309749253</v>
          </cell>
          <cell r="AE46">
            <v>181.83071210335731</v>
          </cell>
          <cell r="AO46">
            <v>86.433042629360386</v>
          </cell>
          <cell r="AY46">
            <v>118.2438242415349</v>
          </cell>
          <cell r="BH46">
            <v>121.41907955208836</v>
          </cell>
          <cell r="BI46">
            <v>128.83585965808422</v>
          </cell>
          <cell r="BJ46">
            <v>125.86914761568588</v>
          </cell>
        </row>
      </sheetData>
      <sheetData sheetId="4">
        <row r="40">
          <cell r="BH40">
            <v>117.0371905917907</v>
          </cell>
          <cell r="BI40">
            <v>130.44054985955458</v>
          </cell>
          <cell r="BJ40">
            <v>125.07920615244902</v>
          </cell>
        </row>
        <row r="41">
          <cell r="BH41">
            <v>129.36165807751993</v>
          </cell>
          <cell r="BI41">
            <v>134.26259101449548</v>
          </cell>
          <cell r="BJ41">
            <v>132.30221783970529</v>
          </cell>
        </row>
        <row r="42">
          <cell r="BH42">
            <v>126.50264115413981</v>
          </cell>
          <cell r="BI42">
            <v>133.86112285837405</v>
          </cell>
          <cell r="BJ42">
            <v>130.91773017668038</v>
          </cell>
        </row>
        <row r="43">
          <cell r="BH43">
            <v>115.45939922030833</v>
          </cell>
          <cell r="BI43">
            <v>129.46608319989727</v>
          </cell>
          <cell r="BJ43">
            <v>123.86340960806169</v>
          </cell>
        </row>
        <row r="44">
          <cell r="BH44">
            <v>123.41211457743263</v>
          </cell>
          <cell r="BI44">
            <v>134.28931067335645</v>
          </cell>
          <cell r="BJ44">
            <v>129.93843223498692</v>
          </cell>
        </row>
        <row r="45">
          <cell r="BH45">
            <v>117.01449776109428</v>
          </cell>
          <cell r="BI45">
            <v>127.37955371488071</v>
          </cell>
          <cell r="BJ45">
            <v>123.23353133336613</v>
          </cell>
        </row>
        <row r="46">
          <cell r="K46">
            <v>87.135285040344399</v>
          </cell>
          <cell r="U46">
            <v>154.82675533410372</v>
          </cell>
          <cell r="AE46">
            <v>181.78418209201106</v>
          </cell>
          <cell r="AO46">
            <v>90.891272740223371</v>
          </cell>
          <cell r="AY46">
            <v>122.31535425517256</v>
          </cell>
          <cell r="BH46">
            <v>120.98102018722406</v>
          </cell>
          <cell r="BI46">
            <v>131.66360302913566</v>
          </cell>
          <cell r="BJ46">
            <v>127.39056989237103</v>
          </cell>
        </row>
      </sheetData>
      <sheetData sheetId="5">
        <row r="40">
          <cell r="BH40">
            <v>123.96130913954499</v>
          </cell>
          <cell r="BI40">
            <v>126.24934217519198</v>
          </cell>
          <cell r="BJ40">
            <v>125.33412896093319</v>
          </cell>
        </row>
        <row r="41">
          <cell r="BH41">
            <v>129.0261386354988</v>
          </cell>
          <cell r="BI41">
            <v>133.56949900145273</v>
          </cell>
          <cell r="BJ41">
            <v>131.75215485507115</v>
          </cell>
        </row>
        <row r="42">
          <cell r="BH42">
            <v>130.49133117438464</v>
          </cell>
          <cell r="BI42">
            <v>129.28116626272993</v>
          </cell>
          <cell r="BJ42">
            <v>129.76523222739183</v>
          </cell>
        </row>
        <row r="43">
          <cell r="BH43">
            <v>120.6727779821158</v>
          </cell>
          <cell r="BI43">
            <v>127.90241845646092</v>
          </cell>
          <cell r="BJ43">
            <v>125.01056226672286</v>
          </cell>
        </row>
        <row r="44">
          <cell r="BH44">
            <v>130.99264836804113</v>
          </cell>
          <cell r="BI44">
            <v>131.90503925742743</v>
          </cell>
          <cell r="BJ44">
            <v>131.54008290167289</v>
          </cell>
        </row>
        <row r="45">
          <cell r="BH45">
            <v>116.75424365806506</v>
          </cell>
          <cell r="BI45">
            <v>123.185968473659</v>
          </cell>
          <cell r="BJ45">
            <v>120.61327854742144</v>
          </cell>
        </row>
        <row r="46">
          <cell r="K46">
            <v>93.834972725924757</v>
          </cell>
          <cell r="U46">
            <v>157.32913643057572</v>
          </cell>
          <cell r="AE46">
            <v>179.58275065812666</v>
          </cell>
          <cell r="AO46">
            <v>87.393318865565917</v>
          </cell>
          <cell r="AY46">
            <v>118.79930755509372</v>
          </cell>
          <cell r="BH46">
            <v>125.58205457825024</v>
          </cell>
          <cell r="BI46">
            <v>128.59179235959542</v>
          </cell>
          <cell r="BJ46">
            <v>127.38789724705734</v>
          </cell>
        </row>
      </sheetData>
      <sheetData sheetId="6">
        <row r="40">
          <cell r="BH40">
            <v>117.09368622056522</v>
          </cell>
          <cell r="BI40">
            <v>124.28843438175825</v>
          </cell>
          <cell r="BJ40">
            <v>121.41053511728106</v>
          </cell>
        </row>
        <row r="41">
          <cell r="BH41">
            <v>131.26385102883873</v>
          </cell>
          <cell r="BI41">
            <v>130.72677431028228</v>
          </cell>
          <cell r="BJ41">
            <v>130.94160499770487</v>
          </cell>
        </row>
        <row r="42">
          <cell r="BH42">
            <v>126.63344311197756</v>
          </cell>
          <cell r="BI42">
            <v>126.47388718937101</v>
          </cell>
          <cell r="BJ42">
            <v>126.53770955841362</v>
          </cell>
        </row>
        <row r="43">
          <cell r="BH43">
            <v>116.62283480644794</v>
          </cell>
          <cell r="BI43">
            <v>126.22351912840087</v>
          </cell>
          <cell r="BJ43">
            <v>122.38324539961968</v>
          </cell>
        </row>
        <row r="44">
          <cell r="BH44">
            <v>127.22804546260279</v>
          </cell>
          <cell r="BI44">
            <v>129.57137380192873</v>
          </cell>
          <cell r="BJ44">
            <v>128.63404246619834</v>
          </cell>
        </row>
        <row r="45">
          <cell r="BH45">
            <v>112.49144940105002</v>
          </cell>
          <cell r="BI45">
            <v>121.0906615833951</v>
          </cell>
          <cell r="BJ45">
            <v>117.65097671045707</v>
          </cell>
        </row>
        <row r="46">
          <cell r="K46">
            <v>89.204165053198437</v>
          </cell>
          <cell r="U46">
            <v>154.05211286522706</v>
          </cell>
          <cell r="AE46">
            <v>176.6760931546996</v>
          </cell>
          <cell r="AO46">
            <v>85.939304218551911</v>
          </cell>
          <cell r="AY46">
            <v>116.43071210340634</v>
          </cell>
          <cell r="BH46">
            <v>121.62813895921275</v>
          </cell>
          <cell r="BI46">
            <v>126.34870315888595</v>
          </cell>
          <cell r="BJ46">
            <v>124.46047747901666</v>
          </cell>
        </row>
      </sheetData>
      <sheetData sheetId="7">
        <row r="40">
          <cell r="BH40">
            <v>109.33202897578428</v>
          </cell>
          <cell r="BI40">
            <v>120.34869178375271</v>
          </cell>
          <cell r="BJ40">
            <v>115.94202666056535</v>
          </cell>
        </row>
        <row r="41">
          <cell r="BH41">
            <v>123.92948146818306</v>
          </cell>
          <cell r="BI41">
            <v>124.72863285898559</v>
          </cell>
          <cell r="BJ41">
            <v>124.40897230266459</v>
          </cell>
        </row>
        <row r="42">
          <cell r="BH42">
            <v>119.11696122348903</v>
          </cell>
          <cell r="BI42">
            <v>126.853399228738</v>
          </cell>
          <cell r="BJ42">
            <v>123.75882402663842</v>
          </cell>
        </row>
        <row r="43">
          <cell r="BH43">
            <v>108.88946632321473</v>
          </cell>
          <cell r="BI43">
            <v>116.64714662691647</v>
          </cell>
          <cell r="BJ43">
            <v>113.54407450543576</v>
          </cell>
        </row>
        <row r="44">
          <cell r="BH44">
            <v>116.31925069396891</v>
          </cell>
          <cell r="BI44">
            <v>124.14813479815246</v>
          </cell>
          <cell r="BJ44">
            <v>121.01658115647903</v>
          </cell>
        </row>
        <row r="45">
          <cell r="BH45">
            <v>110.22441669234514</v>
          </cell>
          <cell r="BI45">
            <v>117.83797198150718</v>
          </cell>
          <cell r="BJ45">
            <v>114.79254986584237</v>
          </cell>
        </row>
        <row r="46">
          <cell r="K46">
            <v>76.689423055706357</v>
          </cell>
          <cell r="U46">
            <v>151.31700449099736</v>
          </cell>
          <cell r="AE46">
            <v>174.86862608633379</v>
          </cell>
          <cell r="AO46">
            <v>76.938258047083593</v>
          </cell>
          <cell r="AY46">
            <v>113.44393465006436</v>
          </cell>
          <cell r="BH46">
            <v>114.00321377335186</v>
          </cell>
          <cell r="BI46">
            <v>121.75027292782725</v>
          </cell>
          <cell r="BJ46">
            <v>118.65144926603709</v>
          </cell>
        </row>
      </sheetData>
      <sheetData sheetId="8">
        <row r="40">
          <cell r="BH40">
            <v>104.71659105501959</v>
          </cell>
          <cell r="BI40">
            <v>115.62261315107702</v>
          </cell>
          <cell r="BJ40">
            <v>111.26020431265405</v>
          </cell>
        </row>
        <row r="41">
          <cell r="BH41">
            <v>119.53511150241873</v>
          </cell>
          <cell r="BI41">
            <v>118.1057029691754</v>
          </cell>
          <cell r="BJ41">
            <v>118.67746638247272</v>
          </cell>
        </row>
        <row r="42">
          <cell r="BH42">
            <v>114.58638307661521</v>
          </cell>
          <cell r="BI42">
            <v>119.33087313748557</v>
          </cell>
          <cell r="BJ42">
            <v>117.43307711313741</v>
          </cell>
        </row>
        <row r="43">
          <cell r="BH43">
            <v>104.33065211975945</v>
          </cell>
          <cell r="BI43">
            <v>113.50353064825141</v>
          </cell>
          <cell r="BJ43">
            <v>109.83437923685463</v>
          </cell>
        </row>
        <row r="44">
          <cell r="BH44">
            <v>113.92502756011619</v>
          </cell>
          <cell r="BI44">
            <v>117.5507336283341</v>
          </cell>
          <cell r="BJ44">
            <v>116.10045120104694</v>
          </cell>
        </row>
        <row r="45">
          <cell r="BH45">
            <v>102.17105397609286</v>
          </cell>
          <cell r="BI45">
            <v>114.56775537710882</v>
          </cell>
          <cell r="BJ45">
            <v>109.60907481670242</v>
          </cell>
        </row>
        <row r="46">
          <cell r="K46">
            <v>71.389275463124065</v>
          </cell>
          <cell r="U46">
            <v>147.52775973325058</v>
          </cell>
          <cell r="AE46">
            <v>171.31889691427665</v>
          </cell>
          <cell r="AO46">
            <v>68.648112933667051</v>
          </cell>
          <cell r="AY46">
            <v>109.28459583066179</v>
          </cell>
          <cell r="BH46">
            <v>109.45851759818731</v>
          </cell>
          <cell r="BI46">
            <v>116.41720189286849</v>
          </cell>
          <cell r="BJ46">
            <v>113.63372817499604</v>
          </cell>
        </row>
      </sheetData>
      <sheetData sheetId="9">
        <row r="40">
          <cell r="BH40">
            <v>100.12451000387422</v>
          </cell>
          <cell r="BI40">
            <v>111.70666377542027</v>
          </cell>
          <cell r="BJ40">
            <v>107.07380226680183</v>
          </cell>
        </row>
        <row r="41">
          <cell r="BH41">
            <v>117.76573437342618</v>
          </cell>
          <cell r="BI41">
            <v>116.23994090187394</v>
          </cell>
          <cell r="BJ41">
            <v>116.85025829049482</v>
          </cell>
        </row>
        <row r="42">
          <cell r="BH42">
            <v>112.05550827196521</v>
          </cell>
          <cell r="BI42">
            <v>116.49547125147274</v>
          </cell>
          <cell r="BJ42">
            <v>114.71948605966972</v>
          </cell>
        </row>
        <row r="43">
          <cell r="BH43">
            <v>99.483895332296498</v>
          </cell>
          <cell r="BI43">
            <v>109.81915366029813</v>
          </cell>
          <cell r="BJ43">
            <v>105.68505032909748</v>
          </cell>
        </row>
        <row r="44">
          <cell r="BH44">
            <v>112.65938038357024</v>
          </cell>
          <cell r="BI44">
            <v>115.79918385438548</v>
          </cell>
          <cell r="BJ44">
            <v>114.54326246605937</v>
          </cell>
        </row>
        <row r="45">
          <cell r="BH45">
            <v>94.528647274519216</v>
          </cell>
          <cell r="BI45">
            <v>108.846890700438</v>
          </cell>
          <cell r="BJ45">
            <v>103.11959333007049</v>
          </cell>
        </row>
        <row r="46">
          <cell r="K46">
            <v>69.1120525778027</v>
          </cell>
          <cell r="U46">
            <v>142.42735102645901</v>
          </cell>
          <cell r="AE46">
            <v>168.67887250027815</v>
          </cell>
          <cell r="AO46">
            <v>63.286611486686041</v>
          </cell>
          <cell r="AY46">
            <v>107.50645338069216</v>
          </cell>
          <cell r="BH46">
            <v>105.76970180213085</v>
          </cell>
          <cell r="BI46">
            <v>113.15731245588545</v>
          </cell>
          <cell r="BJ46">
            <v>110.20226819438362</v>
          </cell>
        </row>
      </sheetData>
      <sheetData sheetId="10">
        <row r="40">
          <cell r="BH40">
            <v>103.77809067112415</v>
          </cell>
          <cell r="BI40">
            <v>113.41230290710421</v>
          </cell>
          <cell r="BJ40">
            <v>109.55861801271219</v>
          </cell>
        </row>
        <row r="41">
          <cell r="BH41">
            <v>117.25501790069322</v>
          </cell>
          <cell r="BI41">
            <v>116.51159191564807</v>
          </cell>
          <cell r="BJ41">
            <v>116.80896230966614</v>
          </cell>
        </row>
        <row r="42">
          <cell r="BH42">
            <v>112.01268774354308</v>
          </cell>
          <cell r="BI42">
            <v>113.58472152490599</v>
          </cell>
          <cell r="BJ42">
            <v>112.95590801236082</v>
          </cell>
        </row>
        <row r="43">
          <cell r="BH43">
            <v>104.16872702562942</v>
          </cell>
          <cell r="BI43">
            <v>115.22342925477051</v>
          </cell>
          <cell r="BJ43">
            <v>110.80154836311408</v>
          </cell>
        </row>
        <row r="44">
          <cell r="BH44">
            <v>114.83521878923128</v>
          </cell>
          <cell r="BI44">
            <v>117.24793530623886</v>
          </cell>
          <cell r="BJ44">
            <v>116.28284869943585</v>
          </cell>
        </row>
        <row r="45">
          <cell r="BH45">
            <v>97.086504566481182</v>
          </cell>
          <cell r="BI45">
            <v>109.76409342097406</v>
          </cell>
          <cell r="BJ45">
            <v>104.69305787917691</v>
          </cell>
        </row>
        <row r="46">
          <cell r="K46">
            <v>70.17202304811093</v>
          </cell>
          <cell r="U46">
            <v>146.00939172106155</v>
          </cell>
          <cell r="AE46">
            <v>172.0726858425306</v>
          </cell>
          <cell r="AO46">
            <v>64.639376201303264</v>
          </cell>
          <cell r="AY46">
            <v>106.5001641256809</v>
          </cell>
          <cell r="BH46">
            <v>108.09070738458624</v>
          </cell>
          <cell r="BI46">
            <v>114.40407538983827</v>
          </cell>
          <cell r="BJ46">
            <v>111.87872818773744</v>
          </cell>
        </row>
      </sheetData>
      <sheetData sheetId="11">
        <row r="40">
          <cell r="BH40">
            <v>100.01092094887781</v>
          </cell>
          <cell r="BI40">
            <v>112.54132726494741</v>
          </cell>
          <cell r="BJ40">
            <v>107.52916473851958</v>
          </cell>
        </row>
        <row r="41">
          <cell r="BH41">
            <v>108.47249152912028</v>
          </cell>
          <cell r="BI41">
            <v>114.2384873971157</v>
          </cell>
          <cell r="BJ41">
            <v>111.93208904991755</v>
          </cell>
        </row>
        <row r="42">
          <cell r="BH42">
            <v>107.16060082014317</v>
          </cell>
          <cell r="BI42">
            <v>112.53927913474701</v>
          </cell>
          <cell r="BJ42">
            <v>110.38780780890548</v>
          </cell>
        </row>
        <row r="43">
          <cell r="BH43">
            <v>98.276646248967609</v>
          </cell>
          <cell r="BI43">
            <v>113.62955787973551</v>
          </cell>
          <cell r="BJ43">
            <v>107.48839322742833</v>
          </cell>
        </row>
        <row r="44">
          <cell r="BH44">
            <v>105.53366756949464</v>
          </cell>
          <cell r="BI44">
            <v>112.60124788481637</v>
          </cell>
          <cell r="BJ44">
            <v>109.77421575868769</v>
          </cell>
        </row>
        <row r="45">
          <cell r="BH45">
            <v>98.125656951233495</v>
          </cell>
          <cell r="BI45">
            <v>113.87274952277659</v>
          </cell>
          <cell r="BJ45">
            <v>107.57391249415934</v>
          </cell>
        </row>
        <row r="46">
          <cell r="K46">
            <v>66.219382923934091</v>
          </cell>
          <cell r="U46">
            <v>139.21786414517672</v>
          </cell>
          <cell r="AE46">
            <v>171.6267906288941</v>
          </cell>
          <cell r="AO46">
            <v>63.999928631588162</v>
          </cell>
          <cell r="AY46">
            <v>103.62653626124153</v>
          </cell>
          <cell r="BH46">
            <v>102.71862353455541</v>
          </cell>
          <cell r="BI46">
            <v>113.08441850724127</v>
          </cell>
          <cell r="BJ46">
            <v>108.93810051816691</v>
          </cell>
        </row>
      </sheetData>
      <sheetData sheetId="12">
        <row r="40">
          <cell r="BH40">
            <v>104.00770893966717</v>
          </cell>
          <cell r="BI40">
            <v>116.54120167343262</v>
          </cell>
          <cell r="BJ40">
            <v>111.52780457992644</v>
          </cell>
        </row>
        <row r="41">
          <cell r="BH41">
            <v>116.05447139229061</v>
          </cell>
          <cell r="BI41">
            <v>115.58666631686008</v>
          </cell>
          <cell r="BJ41">
            <v>115.77378834703227</v>
          </cell>
        </row>
        <row r="42">
          <cell r="BH42">
            <v>112.44025415617116</v>
          </cell>
          <cell r="BI42">
            <v>120.61866233276068</v>
          </cell>
          <cell r="BJ42">
            <v>117.34729906212488</v>
          </cell>
        </row>
        <row r="43">
          <cell r="BH43">
            <v>103.2850916928422</v>
          </cell>
          <cell r="BI43">
            <v>111.85283838589812</v>
          </cell>
          <cell r="BJ43">
            <v>108.42573970867576</v>
          </cell>
        </row>
        <row r="44">
          <cell r="BH44">
            <v>112.38424304855745</v>
          </cell>
          <cell r="BI44">
            <v>119.85190247463129</v>
          </cell>
          <cell r="BJ44">
            <v>116.86483870420174</v>
          </cell>
        </row>
        <row r="45">
          <cell r="BH45">
            <v>100.48537430105542</v>
          </cell>
          <cell r="BI45">
            <v>110.33571269752106</v>
          </cell>
          <cell r="BJ45">
            <v>106.3955773389348</v>
          </cell>
        </row>
        <row r="46">
          <cell r="K46">
            <v>69.005324152911882</v>
          </cell>
          <cell r="U46">
            <v>146.72002169610147</v>
          </cell>
          <cell r="AE46">
            <v>173.830354498639</v>
          </cell>
          <cell r="AO46">
            <v>69.596720002145688</v>
          </cell>
          <cell r="AY46">
            <v>105.28017657720359</v>
          </cell>
          <cell r="BH46">
            <v>107.86267292450668</v>
          </cell>
          <cell r="BI46">
            <v>116.23575035932942</v>
          </cell>
          <cell r="BJ46">
            <v>112.88651938540033</v>
          </cell>
        </row>
      </sheetData>
      <sheetData sheetId="13">
        <row r="40">
          <cell r="BH40">
            <v>98.374843946858789</v>
          </cell>
          <cell r="BI40">
            <v>115.72399037017594</v>
          </cell>
          <cell r="BJ40">
            <v>108.78433180084907</v>
          </cell>
        </row>
        <row r="41">
          <cell r="BH41">
            <v>114.77689928683064</v>
          </cell>
          <cell r="BI41">
            <v>120.13582764033811</v>
          </cell>
          <cell r="BJ41">
            <v>117.99225629893513</v>
          </cell>
        </row>
        <row r="42">
          <cell r="BH42">
            <v>107.09056155730691</v>
          </cell>
          <cell r="BI42">
            <v>117.93342670099814</v>
          </cell>
          <cell r="BJ42">
            <v>113.59628064352164</v>
          </cell>
        </row>
        <row r="43">
          <cell r="BH43">
            <v>100.15644175399267</v>
          </cell>
          <cell r="BI43">
            <v>116.33812989225753</v>
          </cell>
          <cell r="BJ43">
            <v>109.86545463695158</v>
          </cell>
        </row>
        <row r="44">
          <cell r="BH44">
            <v>107.99040936405133</v>
          </cell>
          <cell r="BI44">
            <v>120.01342764451071</v>
          </cell>
          <cell r="BJ44">
            <v>115.20422033232694</v>
          </cell>
        </row>
        <row r="45">
          <cell r="BH45">
            <v>96.498546973520959</v>
          </cell>
          <cell r="BI45">
            <v>112.4406662027137</v>
          </cell>
          <cell r="BJ45">
            <v>106.0638185110366</v>
          </cell>
        </row>
        <row r="46">
          <cell r="K46">
            <v>64.052121275770219</v>
          </cell>
          <cell r="U46">
            <v>143.19488203552933</v>
          </cell>
          <cell r="AE46">
            <v>170.74480049750477</v>
          </cell>
          <cell r="AO46">
            <v>72.665371597801709</v>
          </cell>
          <cell r="AY46">
            <v>107.99716279457702</v>
          </cell>
          <cell r="BH46">
            <v>103.62350165564978</v>
          </cell>
          <cell r="BI46">
            <v>117.13577829662783</v>
          </cell>
          <cell r="BJ46">
            <v>111.7308676402366</v>
          </cell>
        </row>
      </sheetData>
      <sheetData sheetId="14">
        <row r="40">
          <cell r="BH40">
            <v>100.25010588755454</v>
          </cell>
          <cell r="BI40">
            <v>113.89294982704079</v>
          </cell>
          <cell r="BJ40">
            <v>108.4358122512463</v>
          </cell>
        </row>
        <row r="41">
          <cell r="BH41">
            <v>111.77605446339311</v>
          </cell>
          <cell r="BI41">
            <v>119.63752555676838</v>
          </cell>
          <cell r="BJ41">
            <v>116.49293711941826</v>
          </cell>
        </row>
        <row r="42">
          <cell r="BH42">
            <v>106.81469456918747</v>
          </cell>
          <cell r="BI42">
            <v>117.2091212436756</v>
          </cell>
          <cell r="BJ42">
            <v>113.05135057388034</v>
          </cell>
        </row>
        <row r="43">
          <cell r="BH43">
            <v>101.06212429445829</v>
          </cell>
          <cell r="BI43">
            <v>114.25330687743165</v>
          </cell>
          <cell r="BJ43">
            <v>108.97683384424231</v>
          </cell>
        </row>
        <row r="44">
          <cell r="BH44">
            <v>106.31107569826875</v>
          </cell>
          <cell r="BI44">
            <v>117.34237802535581</v>
          </cell>
          <cell r="BJ44">
            <v>112.929857094521</v>
          </cell>
        </row>
        <row r="45">
          <cell r="BH45">
            <v>100.06721710235857</v>
          </cell>
          <cell r="BI45">
            <v>113.10247285482374</v>
          </cell>
          <cell r="BJ45">
            <v>107.88837055383765</v>
          </cell>
        </row>
        <row r="46">
          <cell r="K46">
            <v>64.736423794634192</v>
          </cell>
          <cell r="U46">
            <v>143.14039506901156</v>
          </cell>
          <cell r="AE46">
            <v>170.39372867728736</v>
          </cell>
          <cell r="AO46">
            <v>72.574132101200433</v>
          </cell>
          <cell r="AY46">
            <v>104.22578140317307</v>
          </cell>
          <cell r="BH46">
            <v>103.93840943182288</v>
          </cell>
          <cell r="BI46">
            <v>115.73121406055361</v>
          </cell>
          <cell r="BJ46">
            <v>111.01409220906132</v>
          </cell>
        </row>
      </sheetData>
      <sheetData sheetId="15">
        <row r="40">
          <cell r="BH40">
            <v>105.83799312228371</v>
          </cell>
          <cell r="BI40">
            <v>116.8348746903402</v>
          </cell>
          <cell r="BJ40">
            <v>112.43612206311759</v>
          </cell>
        </row>
        <row r="41">
          <cell r="BH41">
            <v>123.87805170684781</v>
          </cell>
          <cell r="BI41">
            <v>119.27218545384305</v>
          </cell>
          <cell r="BJ41">
            <v>121.11453195504494</v>
          </cell>
        </row>
        <row r="42">
          <cell r="BH42">
            <v>116.21804734423141</v>
          </cell>
          <cell r="BI42">
            <v>119.61645120633706</v>
          </cell>
          <cell r="BJ42">
            <v>118.2570896614948</v>
          </cell>
        </row>
        <row r="43">
          <cell r="BH43">
            <v>107.00357639445706</v>
          </cell>
          <cell r="BI43">
            <v>115.61317706298514</v>
          </cell>
          <cell r="BJ43">
            <v>112.16933679557391</v>
          </cell>
        </row>
        <row r="44">
          <cell r="BH44">
            <v>118.59433457593073</v>
          </cell>
          <cell r="BI44">
            <v>116.21991901754343</v>
          </cell>
          <cell r="BJ44">
            <v>117.16968524089836</v>
          </cell>
        </row>
        <row r="45">
          <cell r="BH45">
            <v>100.21664324280837</v>
          </cell>
          <cell r="BI45">
            <v>119.89069564153732</v>
          </cell>
          <cell r="BJ45">
            <v>112.02107468204574</v>
          </cell>
        </row>
        <row r="46">
          <cell r="K46">
            <v>73.646274666456549</v>
          </cell>
          <cell r="U46">
            <v>149.57534907223192</v>
          </cell>
          <cell r="AE46">
            <v>173.27096637255659</v>
          </cell>
          <cell r="AO46">
            <v>75.98359479165552</v>
          </cell>
          <cell r="AY46">
            <v>103.58988123977124</v>
          </cell>
          <cell r="BH46">
            <v>111.61081186934423</v>
          </cell>
          <cell r="BI46">
            <v>117.61481413466112</v>
          </cell>
          <cell r="BJ46">
            <v>115.21321322853434</v>
          </cell>
        </row>
      </sheetData>
      <sheetData sheetId="16">
        <row r="40">
          <cell r="BH40">
            <v>112.16934489831124</v>
          </cell>
          <cell r="BI40">
            <v>120.68106551377683</v>
          </cell>
          <cell r="BJ40">
            <v>117.27637726759058</v>
          </cell>
        </row>
        <row r="41">
          <cell r="BH41">
            <v>131.07108972857998</v>
          </cell>
          <cell r="BI41">
            <v>124.74155069639426</v>
          </cell>
          <cell r="BJ41">
            <v>127.27336630926854</v>
          </cell>
        </row>
        <row r="42">
          <cell r="BH42">
            <v>115.95374883084258</v>
          </cell>
          <cell r="BI42">
            <v>122.54936391373447</v>
          </cell>
          <cell r="BJ42">
            <v>119.91111788057772</v>
          </cell>
        </row>
        <row r="43">
          <cell r="BH43">
            <v>120.48205765715188</v>
          </cell>
          <cell r="BI43">
            <v>121.41147763069428</v>
          </cell>
          <cell r="BJ43">
            <v>121.03970964127734</v>
          </cell>
        </row>
        <row r="44">
          <cell r="BH44">
            <v>125.05055181354587</v>
          </cell>
          <cell r="BI44">
            <v>124.56559091337897</v>
          </cell>
          <cell r="BJ44">
            <v>124.75957527344572</v>
          </cell>
        </row>
        <row r="45">
          <cell r="BH45">
            <v>107.06989768315475</v>
          </cell>
          <cell r="BI45">
            <v>117.76251159452478</v>
          </cell>
          <cell r="BJ45">
            <v>113.48546602997678</v>
          </cell>
        </row>
        <row r="46">
          <cell r="K46">
            <v>81.073487295889237</v>
          </cell>
          <cell r="U46">
            <v>155.36231919210525</v>
          </cell>
          <cell r="AE46">
            <v>174.26048316114051</v>
          </cell>
          <cell r="AO46">
            <v>82.448081181740704</v>
          </cell>
          <cell r="AY46">
            <v>109.23269797376194</v>
          </cell>
          <cell r="BH46">
            <v>118.21790324399724</v>
          </cell>
          <cell r="BI46">
            <v>121.9804207722144</v>
          </cell>
          <cell r="BJ46">
            <v>120.47541376092752</v>
          </cell>
        </row>
      </sheetData>
      <sheetData sheetId="17">
        <row r="40">
          <cell r="BH40">
            <v>118.2212610544568</v>
          </cell>
          <cell r="BI40">
            <v>125.07356417587387</v>
          </cell>
          <cell r="BJ40">
            <v>122.33264292730705</v>
          </cell>
        </row>
        <row r="41">
          <cell r="BH41">
            <v>130.99539002009328</v>
          </cell>
          <cell r="BI41">
            <v>122.66451798838095</v>
          </cell>
          <cell r="BJ41">
            <v>125.99686680106588</v>
          </cell>
        </row>
        <row r="42">
          <cell r="BH42">
            <v>125.39079477164452</v>
          </cell>
          <cell r="BI42">
            <v>125.45498666535458</v>
          </cell>
          <cell r="BJ42">
            <v>125.42930990787059</v>
          </cell>
        </row>
        <row r="43">
          <cell r="BH43">
            <v>119.22716987527646</v>
          </cell>
          <cell r="BI43">
            <v>123.15035212639769</v>
          </cell>
          <cell r="BJ43">
            <v>121.5810792259492</v>
          </cell>
        </row>
        <row r="44">
          <cell r="BH44">
            <v>128.15692677073079</v>
          </cell>
          <cell r="BI44">
            <v>128.41191331102706</v>
          </cell>
          <cell r="BJ44">
            <v>128.30991869490853</v>
          </cell>
        </row>
        <row r="45">
          <cell r="BH45">
            <v>112.7675992779142</v>
          </cell>
          <cell r="BI45">
            <v>117.59811353431409</v>
          </cell>
          <cell r="BJ45">
            <v>115.66590783175414</v>
          </cell>
        </row>
        <row r="46">
          <cell r="K46">
            <v>88.398259976771413</v>
          </cell>
          <cell r="U46">
            <v>156.21970467014955</v>
          </cell>
          <cell r="AE46">
            <v>176.74649348052748</v>
          </cell>
          <cell r="AO46">
            <v>87.803409949844195</v>
          </cell>
          <cell r="AY46">
            <v>108.35810475725675</v>
          </cell>
          <cell r="BH46">
            <v>122.30898232346048</v>
          </cell>
          <cell r="BI46">
            <v>124.30266939587614</v>
          </cell>
          <cell r="BJ46">
            <v>123.50519456690988</v>
          </cell>
        </row>
      </sheetData>
      <sheetData sheetId="18">
        <row r="40">
          <cell r="BH40">
            <v>119.11103464016162</v>
          </cell>
          <cell r="BI40">
            <v>125.15805564529468</v>
          </cell>
          <cell r="BJ40">
            <v>122.73924724324146</v>
          </cell>
        </row>
        <row r="41">
          <cell r="BH41">
            <v>133.47275062098169</v>
          </cell>
          <cell r="BI41">
            <v>130.57398048711192</v>
          </cell>
          <cell r="BJ41">
            <v>131.73348854065983</v>
          </cell>
        </row>
        <row r="42">
          <cell r="BH42">
            <v>125.97404341913354</v>
          </cell>
          <cell r="BI42">
            <v>129.11250570968588</v>
          </cell>
          <cell r="BJ42">
            <v>127.85712079346494</v>
          </cell>
        </row>
        <row r="43">
          <cell r="BH43">
            <v>121.4395240889146</v>
          </cell>
          <cell r="BI43">
            <v>124.66979747966651</v>
          </cell>
          <cell r="BJ43">
            <v>123.37768812336576</v>
          </cell>
        </row>
        <row r="44">
          <cell r="BH44">
            <v>130.95603105382537</v>
          </cell>
          <cell r="BI44">
            <v>130.13521189321131</v>
          </cell>
          <cell r="BJ44">
            <v>130.46353955745693</v>
          </cell>
        </row>
        <row r="45">
          <cell r="BH45">
            <v>111.87906447540084</v>
          </cell>
          <cell r="BI45">
            <v>121.5982111075926</v>
          </cell>
          <cell r="BJ45">
            <v>117.7105524547159</v>
          </cell>
        </row>
        <row r="46">
          <cell r="K46">
            <v>89.448132814230689</v>
          </cell>
          <cell r="U46">
            <v>157.9654346938174</v>
          </cell>
          <cell r="AE46">
            <v>177.21844201415365</v>
          </cell>
          <cell r="AO46">
            <v>92.535433286456609</v>
          </cell>
          <cell r="AY46">
            <v>110.91957948341835</v>
          </cell>
          <cell r="BH46">
            <v>123.70678375402404</v>
          </cell>
          <cell r="BI46">
            <v>126.89115159467622</v>
          </cell>
          <cell r="BJ46">
            <v>125.61740445841535</v>
          </cell>
        </row>
      </sheetData>
      <sheetData sheetId="19">
        <row r="40">
          <cell r="BH40">
            <v>112.53141397919109</v>
          </cell>
          <cell r="BI40">
            <v>128.61277198877079</v>
          </cell>
          <cell r="BJ40">
            <v>122.18022878493889</v>
          </cell>
        </row>
        <row r="41">
          <cell r="BH41">
            <v>122.5944688918469</v>
          </cell>
          <cell r="BI41">
            <v>130.9916854758076</v>
          </cell>
          <cell r="BJ41">
            <v>127.63279884222331</v>
          </cell>
        </row>
        <row r="42">
          <cell r="BH42">
            <v>122.11578389677707</v>
          </cell>
          <cell r="BI42">
            <v>134.08408010563343</v>
          </cell>
          <cell r="BJ42">
            <v>129.29676162209088</v>
          </cell>
        </row>
        <row r="43">
          <cell r="BH43">
            <v>109.38739920570482</v>
          </cell>
          <cell r="BI43">
            <v>124.66396850361168</v>
          </cell>
          <cell r="BJ43">
            <v>118.55334078444896</v>
          </cell>
        </row>
        <row r="44">
          <cell r="BH44">
            <v>118.33707705923644</v>
          </cell>
          <cell r="BI44">
            <v>131.16136910800759</v>
          </cell>
          <cell r="BJ44">
            <v>126.03165228849912</v>
          </cell>
        </row>
        <row r="45">
          <cell r="BH45">
            <v>111.5331678276694</v>
          </cell>
          <cell r="BI45">
            <v>126.45783015173122</v>
          </cell>
          <cell r="BJ45">
            <v>120.48796522210648</v>
          </cell>
        </row>
        <row r="46">
          <cell r="K46">
            <v>77.150477130111383</v>
          </cell>
          <cell r="U46">
            <v>154.35270597237053</v>
          </cell>
          <cell r="AE46">
            <v>174.36042075303533</v>
          </cell>
          <cell r="AO46">
            <v>96.615235905028811</v>
          </cell>
          <cell r="AY46">
            <v>117.14641625580359</v>
          </cell>
          <cell r="BH46">
            <v>115.75159155124095</v>
          </cell>
          <cell r="BI46">
            <v>129.37402430462259</v>
          </cell>
          <cell r="BJ46">
            <v>123.92505120326993</v>
          </cell>
        </row>
      </sheetData>
      <sheetData sheetId="20">
        <row r="40">
          <cell r="BH40">
            <v>110.14379097203764</v>
          </cell>
          <cell r="BI40">
            <v>124.75340909192552</v>
          </cell>
          <cell r="BJ40">
            <v>118.90956184397037</v>
          </cell>
        </row>
        <row r="41">
          <cell r="BH41">
            <v>120.31177629867017</v>
          </cell>
          <cell r="BI41">
            <v>128.72855823468896</v>
          </cell>
          <cell r="BJ41">
            <v>125.36184546028144</v>
          </cell>
        </row>
        <row r="42">
          <cell r="BH42">
            <v>116.52410508998994</v>
          </cell>
          <cell r="BI42">
            <v>129.44981518283316</v>
          </cell>
          <cell r="BJ42">
            <v>124.27953114569587</v>
          </cell>
        </row>
        <row r="43">
          <cell r="BH43">
            <v>110.27098746313013</v>
          </cell>
          <cell r="BI43">
            <v>122.60109845238647</v>
          </cell>
          <cell r="BJ43">
            <v>117.66905405668395</v>
          </cell>
        </row>
        <row r="44">
          <cell r="BH44">
            <v>120.35274004159619</v>
          </cell>
          <cell r="BI44">
            <v>129.49297741727028</v>
          </cell>
          <cell r="BJ44">
            <v>125.83688246700065</v>
          </cell>
        </row>
        <row r="45">
          <cell r="BH45">
            <v>102.04959855465894</v>
          </cell>
          <cell r="BI45">
            <v>120.36792320763747</v>
          </cell>
          <cell r="BJ45">
            <v>113.04059334644606</v>
          </cell>
        </row>
        <row r="46">
          <cell r="K46">
            <v>75.804016000750238</v>
          </cell>
          <cell r="U46">
            <v>150.99107655236983</v>
          </cell>
          <cell r="AE46">
            <v>172.55317228759256</v>
          </cell>
          <cell r="AO46">
            <v>89.37937270998799</v>
          </cell>
          <cell r="AY46">
            <v>116.1438254552489</v>
          </cell>
          <cell r="BH46">
            <v>113.39754627656004</v>
          </cell>
          <cell r="BI46">
            <v>126.02545681760982</v>
          </cell>
          <cell r="BJ46">
            <v>120.9742926011899</v>
          </cell>
        </row>
      </sheetData>
      <sheetData sheetId="21">
        <row r="40">
          <cell r="BH40">
            <v>112.68681073834692</v>
          </cell>
          <cell r="BI40">
            <v>127.15085902784863</v>
          </cell>
          <cell r="BJ40">
            <v>121.36523971204792</v>
          </cell>
        </row>
        <row r="41">
          <cell r="BH41">
            <v>125.12306669364368</v>
          </cell>
          <cell r="BI41">
            <v>128.57013222534468</v>
          </cell>
          <cell r="BJ41">
            <v>127.19130601266427</v>
          </cell>
        </row>
        <row r="42">
          <cell r="BH42">
            <v>118.40541312971044</v>
          </cell>
          <cell r="BI42">
            <v>127.76878889721389</v>
          </cell>
          <cell r="BJ42">
            <v>124.02343859021251</v>
          </cell>
        </row>
        <row r="43">
          <cell r="BH43">
            <v>114.92741215837333</v>
          </cell>
          <cell r="BI43">
            <v>127.44126400488081</v>
          </cell>
          <cell r="BJ43">
            <v>122.43572326627782</v>
          </cell>
        </row>
        <row r="44">
          <cell r="BH44">
            <v>121.76282519067462</v>
          </cell>
          <cell r="BI44">
            <v>129.59483765701262</v>
          </cell>
          <cell r="BJ44">
            <v>126.4620326704774</v>
          </cell>
        </row>
        <row r="45">
          <cell r="BH45">
            <v>108.35121322585162</v>
          </cell>
          <cell r="BI45">
            <v>124.35849237815665</v>
          </cell>
          <cell r="BJ45">
            <v>117.95558071723462</v>
          </cell>
        </row>
        <row r="46">
          <cell r="K46">
            <v>80.406358278929901</v>
          </cell>
          <cell r="U46">
            <v>152.92646700915387</v>
          </cell>
          <cell r="AE46">
            <v>173.44448244162822</v>
          </cell>
          <cell r="AO46">
            <v>91.930118304985712</v>
          </cell>
          <cell r="AY46">
            <v>117.44047860652813</v>
          </cell>
          <cell r="BH46">
            <v>116.66641264404188</v>
          </cell>
          <cell r="BI46">
            <v>127.60502645104737</v>
          </cell>
          <cell r="BJ46">
            <v>123.22958092824517</v>
          </cell>
        </row>
      </sheetData>
      <sheetData sheetId="22">
        <row r="40">
          <cell r="BH40">
            <v>111.83625549400423</v>
          </cell>
          <cell r="BI40">
            <v>132.00000505114454</v>
          </cell>
          <cell r="BJ40">
            <v>123.93450522828843</v>
          </cell>
        </row>
        <row r="41">
          <cell r="BH41">
            <v>130.63617779978722</v>
          </cell>
          <cell r="BI41">
            <v>136.82667427471515</v>
          </cell>
          <cell r="BJ41">
            <v>134.35047568474397</v>
          </cell>
        </row>
        <row r="42">
          <cell r="BH42">
            <v>121.70337425022144</v>
          </cell>
          <cell r="BI42">
            <v>134.20629782953125</v>
          </cell>
          <cell r="BJ42">
            <v>129.2051283978073</v>
          </cell>
        </row>
        <row r="43">
          <cell r="BH43">
            <v>114.00108701348812</v>
          </cell>
          <cell r="BI43">
            <v>132.88278057584307</v>
          </cell>
          <cell r="BJ43">
            <v>125.3301031509011</v>
          </cell>
        </row>
        <row r="44">
          <cell r="BH44">
            <v>121.2638447314566</v>
          </cell>
          <cell r="BI44">
            <v>135.18398529093116</v>
          </cell>
          <cell r="BJ44">
            <v>129.61592906714131</v>
          </cell>
        </row>
        <row r="45">
          <cell r="BH45">
            <v>112.28591289039917</v>
          </cell>
          <cell r="BI45">
            <v>130.86965347976275</v>
          </cell>
          <cell r="BJ45">
            <v>123.43615724401732</v>
          </cell>
        </row>
        <row r="46">
          <cell r="K46">
            <v>80.557265437769502</v>
          </cell>
          <cell r="U46">
            <v>155.14719582594006</v>
          </cell>
          <cell r="AE46">
            <v>177.72605417440423</v>
          </cell>
          <cell r="AO46">
            <v>97.831240503613031</v>
          </cell>
          <cell r="AY46">
            <v>125.07632293004419</v>
          </cell>
          <cell r="BH46">
            <v>117.85223063185478</v>
          </cell>
          <cell r="BI46">
            <v>133.54453920268713</v>
          </cell>
          <cell r="BJ46">
            <v>127.2676157743542</v>
          </cell>
        </row>
      </sheetData>
      <sheetData sheetId="23">
        <row r="40">
          <cell r="BH40">
            <v>111.89219726016385</v>
          </cell>
          <cell r="BI40">
            <v>133.89771926374763</v>
          </cell>
          <cell r="BJ40">
            <v>125.09551046231411</v>
          </cell>
        </row>
        <row r="41">
          <cell r="BH41">
            <v>130.54553877495056</v>
          </cell>
          <cell r="BI41">
            <v>135.42267888968715</v>
          </cell>
          <cell r="BJ41">
            <v>133.47182284379249</v>
          </cell>
        </row>
        <row r="42">
          <cell r="BH42">
            <v>121.76293765458047</v>
          </cell>
          <cell r="BI42">
            <v>136.55034332875175</v>
          </cell>
          <cell r="BJ42">
            <v>130.63538105908324</v>
          </cell>
        </row>
        <row r="43">
          <cell r="BH43">
            <v>113.95959543521073</v>
          </cell>
          <cell r="BI43">
            <v>132.2210693593448</v>
          </cell>
          <cell r="BJ43">
            <v>124.91647978969118</v>
          </cell>
        </row>
        <row r="44">
          <cell r="BH44">
            <v>121.55476575263975</v>
          </cell>
          <cell r="BI44">
            <v>137.24134364897793</v>
          </cell>
          <cell r="BJ44">
            <v>130.96671249044266</v>
          </cell>
        </row>
        <row r="45">
          <cell r="BH45">
            <v>111.83503099541828</v>
          </cell>
          <cell r="BI45">
            <v>129.72650863600512</v>
          </cell>
          <cell r="BJ45">
            <v>122.56991757977039</v>
          </cell>
        </row>
        <row r="46">
          <cell r="K46">
            <v>82.052093195653569</v>
          </cell>
          <cell r="U46">
            <v>153.67043989413759</v>
          </cell>
          <cell r="AE46">
            <v>175.13423919457131</v>
          </cell>
          <cell r="AO46">
            <v>99.45749180979243</v>
          </cell>
          <cell r="AY46">
            <v>128.5653880277811</v>
          </cell>
          <cell r="BH46">
            <v>117.86126654489559</v>
          </cell>
          <cell r="BI46">
            <v>134.38570634404826</v>
          </cell>
          <cell r="BJ46">
            <v>127.77593042438721</v>
          </cell>
        </row>
      </sheetData>
      <sheetData sheetId="24">
        <row r="40">
          <cell r="BH40">
            <v>113.29239395808543</v>
          </cell>
          <cell r="BI40">
            <v>133.62541759211931</v>
          </cell>
          <cell r="BJ40">
            <v>125.49220813850575</v>
          </cell>
        </row>
        <row r="41">
          <cell r="BH41">
            <v>123.38352239234672</v>
          </cell>
          <cell r="BI41">
            <v>135.00842968133341</v>
          </cell>
          <cell r="BJ41">
            <v>130.35846676573874</v>
          </cell>
        </row>
        <row r="42">
          <cell r="BH42">
            <v>123.20689901702065</v>
          </cell>
          <cell r="BI42">
            <v>135.10682462221621</v>
          </cell>
          <cell r="BJ42">
            <v>130.34685438013798</v>
          </cell>
        </row>
        <row r="43">
          <cell r="BH43">
            <v>109.83621109707745</v>
          </cell>
          <cell r="BI43">
            <v>133.02913829911947</v>
          </cell>
          <cell r="BJ43">
            <v>123.75196741830266</v>
          </cell>
        </row>
        <row r="44">
          <cell r="BH44">
            <v>120.60552675286543</v>
          </cell>
          <cell r="BI44">
            <v>135.31381018525551</v>
          </cell>
          <cell r="BJ44">
            <v>129.43049681229951</v>
          </cell>
        </row>
        <row r="45">
          <cell r="BH45">
            <v>109.85823281650651</v>
          </cell>
          <cell r="BI45">
            <v>132.0353135416037</v>
          </cell>
          <cell r="BJ45">
            <v>123.16448125156482</v>
          </cell>
        </row>
        <row r="46">
          <cell r="K46">
            <v>78.496590757903761</v>
          </cell>
          <cell r="U46">
            <v>154.54651935619432</v>
          </cell>
          <cell r="AE46">
            <v>178.39923024553275</v>
          </cell>
          <cell r="AO46">
            <v>97.331806495550239</v>
          </cell>
          <cell r="AY46">
            <v>126.47290764092048</v>
          </cell>
          <cell r="BH46">
            <v>116.52155505704904</v>
          </cell>
          <cell r="BI46">
            <v>134.06798146066782</v>
          </cell>
          <cell r="BJ46">
            <v>127.04941089922031</v>
          </cell>
        </row>
      </sheetData>
      <sheetData sheetId="25">
        <row r="40">
          <cell r="BH40">
            <v>114.33796245526945</v>
          </cell>
          <cell r="BI40">
            <v>133.39628110063074</v>
          </cell>
          <cell r="BJ40">
            <v>125.77295364248621</v>
          </cell>
        </row>
        <row r="41">
          <cell r="BH41">
            <v>119.14279660970838</v>
          </cell>
          <cell r="BI41">
            <v>133.77699756054804</v>
          </cell>
          <cell r="BJ41">
            <v>127.92331718021219</v>
          </cell>
        </row>
        <row r="42">
          <cell r="BH42">
            <v>118.97047208157943</v>
          </cell>
          <cell r="BI42">
            <v>131.16486785622902</v>
          </cell>
          <cell r="BJ42">
            <v>126.28710954636918</v>
          </cell>
        </row>
        <row r="43">
          <cell r="BH43">
            <v>112.78054668780041</v>
          </cell>
          <cell r="BI43">
            <v>135.87135287937954</v>
          </cell>
          <cell r="BJ43">
            <v>126.63503040274789</v>
          </cell>
        </row>
        <row r="44">
          <cell r="BH44">
            <v>119.92942462687061</v>
          </cell>
          <cell r="BI44">
            <v>137.37621004012223</v>
          </cell>
          <cell r="BJ44">
            <v>130.3974958748216</v>
          </cell>
        </row>
        <row r="45">
          <cell r="BH45">
            <v>109.26122662113188</v>
          </cell>
          <cell r="BI45">
            <v>127.22331616560128</v>
          </cell>
          <cell r="BJ45">
            <v>120.03848034781352</v>
          </cell>
        </row>
        <row r="46">
          <cell r="K46">
            <v>79.575854340012569</v>
          </cell>
          <cell r="U46">
            <v>152.17516442936721</v>
          </cell>
          <cell r="AE46">
            <v>175.43355255478903</v>
          </cell>
          <cell r="AO46">
            <v>104.09950417651152</v>
          </cell>
          <cell r="AY46">
            <v>121.02127437211226</v>
          </cell>
          <cell r="BH46">
            <v>115.87550938468989</v>
          </cell>
          <cell r="BI46">
            <v>133.51811036780427</v>
          </cell>
          <cell r="BJ46">
            <v>126.46106997455851</v>
          </cell>
        </row>
      </sheetData>
      <sheetData sheetId="26">
        <row r="40">
          <cell r="BH40">
            <v>112.22814316645859</v>
          </cell>
          <cell r="BI40">
            <v>137.28335414033117</v>
          </cell>
          <cell r="BJ40">
            <v>127.26126975078213</v>
          </cell>
        </row>
        <row r="41">
          <cell r="BH41">
            <v>127.19219467647196</v>
          </cell>
          <cell r="BI41">
            <v>139.44655089130404</v>
          </cell>
          <cell r="BJ41">
            <v>134.54480840537121</v>
          </cell>
        </row>
        <row r="42">
          <cell r="BH42">
            <v>125.50253987260027</v>
          </cell>
          <cell r="BI42">
            <v>138.14988336948656</v>
          </cell>
          <cell r="BJ42">
            <v>133.09094597073201</v>
          </cell>
        </row>
        <row r="43">
          <cell r="BH43">
            <v>108.53073942672546</v>
          </cell>
          <cell r="BI43">
            <v>137.80127083179846</v>
          </cell>
          <cell r="BJ43">
            <v>126.09305826976924</v>
          </cell>
        </row>
        <row r="44">
          <cell r="BH44">
            <v>122.75489111472783</v>
          </cell>
          <cell r="BI44">
            <v>141.20960174227832</v>
          </cell>
          <cell r="BJ44">
            <v>133.82771749125814</v>
          </cell>
        </row>
        <row r="45">
          <cell r="BH45">
            <v>107.6542293645569</v>
          </cell>
          <cell r="BI45">
            <v>132.69901058007881</v>
          </cell>
          <cell r="BJ45">
            <v>122.68109809387003</v>
          </cell>
        </row>
        <row r="46">
          <cell r="K46">
            <v>80.191745424320146</v>
          </cell>
          <cell r="U46">
            <v>153.84153387500561</v>
          </cell>
          <cell r="AE46">
            <v>177.28912505057195</v>
          </cell>
          <cell r="AO46">
            <v>111.20840636097734</v>
          </cell>
          <cell r="AY46">
            <v>125.42919989037824</v>
          </cell>
          <cell r="BH46">
            <v>117.01663964966288</v>
          </cell>
          <cell r="BI46">
            <v>137.97557710064251</v>
          </cell>
          <cell r="BJ46">
            <v>129.59200212025067</v>
          </cell>
        </row>
      </sheetData>
      <sheetData sheetId="27">
        <row r="40">
          <cell r="BH40">
            <v>117.20746556476215</v>
          </cell>
          <cell r="BI40">
            <v>140.37989924711982</v>
          </cell>
          <cell r="BJ40">
            <v>131.11092577417676</v>
          </cell>
        </row>
        <row r="41">
          <cell r="BH41">
            <v>124.70118813844914</v>
          </cell>
          <cell r="BI41">
            <v>142.7259907473132</v>
          </cell>
          <cell r="BJ41">
            <v>135.51606970376758</v>
          </cell>
        </row>
        <row r="42">
          <cell r="BH42">
            <v>123.32700160762208</v>
          </cell>
          <cell r="BI42">
            <v>143.22990714559646</v>
          </cell>
          <cell r="BJ42">
            <v>135.26874493040671</v>
          </cell>
        </row>
        <row r="43">
          <cell r="BH43">
            <v>115.88391196906187</v>
          </cell>
          <cell r="BI43">
            <v>139.03138990876695</v>
          </cell>
          <cell r="BJ43">
            <v>129.77239873288491</v>
          </cell>
        </row>
        <row r="44">
          <cell r="BH44">
            <v>125.71859029413655</v>
          </cell>
          <cell r="BI44">
            <v>142.73865414067805</v>
          </cell>
          <cell r="BJ44">
            <v>135.93062860206146</v>
          </cell>
        </row>
        <row r="45">
          <cell r="BH45">
            <v>109.63139685783503</v>
          </cell>
          <cell r="BI45">
            <v>138.50706042095084</v>
          </cell>
          <cell r="BJ45">
            <v>126.95679499570451</v>
          </cell>
        </row>
        <row r="46">
          <cell r="K46">
            <v>81.785242541965061</v>
          </cell>
          <cell r="U46">
            <v>157.42567103471887</v>
          </cell>
          <cell r="AE46">
            <v>179.10691675852433</v>
          </cell>
          <cell r="AO46">
            <v>118.56300744506761</v>
          </cell>
          <cell r="AY46">
            <v>125.72202137795321</v>
          </cell>
          <cell r="BH46">
            <v>119.60545678834197</v>
          </cell>
          <cell r="BI46">
            <v>141.13064852718173</v>
          </cell>
          <cell r="BJ46">
            <v>132.52057183164581</v>
          </cell>
        </row>
      </sheetData>
      <sheetData sheetId="28">
        <row r="40">
          <cell r="BH40">
            <v>124.57145885454736</v>
          </cell>
          <cell r="BI40">
            <v>145.94402090540703</v>
          </cell>
          <cell r="BJ40">
            <v>137.39499608506316</v>
          </cell>
        </row>
        <row r="41">
          <cell r="BH41">
            <v>127.64373582176277</v>
          </cell>
          <cell r="BI41">
            <v>148.18571585106369</v>
          </cell>
          <cell r="BJ41">
            <v>139.96892383934332</v>
          </cell>
        </row>
        <row r="42">
          <cell r="BH42">
            <v>128.5406538505037</v>
          </cell>
          <cell r="BI42">
            <v>146.80868652248148</v>
          </cell>
          <cell r="BJ42">
            <v>139.50147345369038</v>
          </cell>
        </row>
        <row r="43">
          <cell r="BH43">
            <v>122.56852111760884</v>
          </cell>
          <cell r="BI43">
            <v>146.51404005355286</v>
          </cell>
          <cell r="BJ43">
            <v>136.93583247917528</v>
          </cell>
        </row>
        <row r="44">
          <cell r="BH44">
            <v>130.15323326295589</v>
          </cell>
          <cell r="BI44">
            <v>148.56358474548298</v>
          </cell>
          <cell r="BJ44">
            <v>141.19944415247213</v>
          </cell>
        </row>
        <row r="45">
          <cell r="BH45">
            <v>118.05153384479902</v>
          </cell>
          <cell r="BI45">
            <v>143.5577388047835</v>
          </cell>
          <cell r="BJ45">
            <v>133.35525682078969</v>
          </cell>
        </row>
        <row r="46">
          <cell r="K46">
            <v>90.228591298566499</v>
          </cell>
          <cell r="U46">
            <v>160.88058366954607</v>
          </cell>
          <cell r="AE46">
            <v>180.16538015752315</v>
          </cell>
          <cell r="AO46">
            <v>126.72858988678632</v>
          </cell>
          <cell r="AY46">
            <v>133.09011981974203</v>
          </cell>
          <cell r="BH46">
            <v>125.55458748405628</v>
          </cell>
          <cell r="BI46">
            <v>146.66136328801716</v>
          </cell>
          <cell r="BJ46">
            <v>138.21865296643281</v>
          </cell>
        </row>
      </sheetData>
      <sheetData sheetId="29">
        <row r="40">
          <cell r="BH40">
            <v>120.75711031035848</v>
          </cell>
          <cell r="BI40">
            <v>139.17025103424632</v>
          </cell>
          <cell r="BJ40">
            <v>131.80499474469119</v>
          </cell>
        </row>
        <row r="41">
          <cell r="BH41">
            <v>127.4808803268001</v>
          </cell>
          <cell r="BI41">
            <v>142.21019772179463</v>
          </cell>
          <cell r="BJ41">
            <v>136.31847076379682</v>
          </cell>
        </row>
        <row r="42">
          <cell r="BH42">
            <v>123.94524022393125</v>
          </cell>
          <cell r="BI42">
            <v>139.88949407496889</v>
          </cell>
          <cell r="BJ42">
            <v>133.51179253455385</v>
          </cell>
        </row>
        <row r="43">
          <cell r="BH43">
            <v>121.87219320730834</v>
          </cell>
          <cell r="BI43">
            <v>140.39657387355464</v>
          </cell>
          <cell r="BJ43">
            <v>132.98682160705613</v>
          </cell>
        </row>
        <row r="44">
          <cell r="BH44">
            <v>125.74190342748523</v>
          </cell>
          <cell r="BI44">
            <v>144.12995107854198</v>
          </cell>
          <cell r="BJ44">
            <v>136.77473201811927</v>
          </cell>
        </row>
        <row r="45">
          <cell r="BH45">
            <v>118.2861489225762</v>
          </cell>
          <cell r="BI45">
            <v>133.63806396201514</v>
          </cell>
          <cell r="BJ45">
            <v>127.49729794623954</v>
          </cell>
        </row>
        <row r="46">
          <cell r="K46">
            <v>86.109972012240036</v>
          </cell>
          <cell r="U46">
            <v>159.70746141899957</v>
          </cell>
          <cell r="AE46">
            <v>178.59540608699399</v>
          </cell>
          <cell r="AO46">
            <v>116.88779223074393</v>
          </cell>
          <cell r="AY46">
            <v>124.94590360504736</v>
          </cell>
          <cell r="BH46">
            <v>122.9087167156198</v>
          </cell>
          <cell r="BI46">
            <v>140.14303397426175</v>
          </cell>
          <cell r="BJ46">
            <v>133.24930707080497</v>
          </cell>
        </row>
      </sheetData>
      <sheetData sheetId="30">
        <row r="40">
          <cell r="BH40">
            <v>117.97941659268717</v>
          </cell>
          <cell r="BI40">
            <v>140.37757948790636</v>
          </cell>
          <cell r="BJ40">
            <v>131.41831432981868</v>
          </cell>
        </row>
        <row r="41">
          <cell r="BH41">
            <v>128.65102325083038</v>
          </cell>
          <cell r="BI41">
            <v>143.88535673296414</v>
          </cell>
          <cell r="BJ41">
            <v>137.79162334011065</v>
          </cell>
        </row>
        <row r="42">
          <cell r="BH42">
            <v>124.87143644939776</v>
          </cell>
          <cell r="BI42">
            <v>142.90143934744032</v>
          </cell>
          <cell r="BJ42">
            <v>135.68943818822331</v>
          </cell>
        </row>
        <row r="43">
          <cell r="BH43">
            <v>117.91722499718827</v>
          </cell>
          <cell r="BI43">
            <v>140.09869706520939</v>
          </cell>
          <cell r="BJ43">
            <v>131.22610823800093</v>
          </cell>
        </row>
        <row r="44">
          <cell r="BH44">
            <v>124.82566905023953</v>
          </cell>
          <cell r="BI44">
            <v>146.89074948091476</v>
          </cell>
          <cell r="BJ44">
            <v>138.06471730864467</v>
          </cell>
        </row>
        <row r="45">
          <cell r="BH45">
            <v>115.79583134774869</v>
          </cell>
          <cell r="BI45">
            <v>132.70474612673078</v>
          </cell>
          <cell r="BJ45">
            <v>125.94118021513793</v>
          </cell>
        </row>
        <row r="46">
          <cell r="K46">
            <v>86.341151939034688</v>
          </cell>
          <cell r="U46">
            <v>156.44750950755133</v>
          </cell>
          <cell r="AE46">
            <v>178.38750704543401</v>
          </cell>
          <cell r="AO46">
            <v>116.59535227750072</v>
          </cell>
          <cell r="AY46">
            <v>129.51734529603985</v>
          </cell>
          <cell r="BH46">
            <v>121.39433072329301</v>
          </cell>
          <cell r="BI46">
            <v>141.50006820632484</v>
          </cell>
          <cell r="BJ46">
            <v>133.45777321311212</v>
          </cell>
        </row>
      </sheetData>
      <sheetData sheetId="31">
        <row r="40">
          <cell r="BH40">
            <v>112.83399962533639</v>
          </cell>
          <cell r="BI40">
            <v>138.2885366452617</v>
          </cell>
          <cell r="BJ40">
            <v>128.10672183729156</v>
          </cell>
        </row>
        <row r="41">
          <cell r="BH41">
            <v>122.85190586488902</v>
          </cell>
          <cell r="BI41">
            <v>140.11694213059263</v>
          </cell>
          <cell r="BJ41">
            <v>133.21092762431118</v>
          </cell>
        </row>
        <row r="42">
          <cell r="BH42">
            <v>117.67371209337338</v>
          </cell>
          <cell r="BI42">
            <v>138.97084419143405</v>
          </cell>
          <cell r="BJ42">
            <v>130.4519913522098</v>
          </cell>
        </row>
        <row r="43">
          <cell r="BH43">
            <v>114.40574715061308</v>
          </cell>
          <cell r="BI43">
            <v>138.77640860970112</v>
          </cell>
          <cell r="BJ43">
            <v>129.02814402606592</v>
          </cell>
        </row>
        <row r="44">
          <cell r="BH44">
            <v>119.70877986850637</v>
          </cell>
          <cell r="BI44">
            <v>141.30078048993835</v>
          </cell>
          <cell r="BJ44">
            <v>132.66398024136555</v>
          </cell>
        </row>
        <row r="45">
          <cell r="BH45">
            <v>110.05338448294548</v>
          </cell>
          <cell r="BI45">
            <v>134.91353288633113</v>
          </cell>
          <cell r="BJ45">
            <v>124.96947352497685</v>
          </cell>
        </row>
        <row r="46">
          <cell r="K46">
            <v>81.470809240043394</v>
          </cell>
          <cell r="U46">
            <v>150.60865000394304</v>
          </cell>
          <cell r="AE46">
            <v>174.50731992535842</v>
          </cell>
          <cell r="AO46">
            <v>118.65007591297274</v>
          </cell>
          <cell r="AY46">
            <v>123.46348336337162</v>
          </cell>
          <cell r="BH46">
            <v>116.03972962199322</v>
          </cell>
          <cell r="BI46">
            <v>138.87362640056759</v>
          </cell>
          <cell r="BJ46">
            <v>129.74006768913785</v>
          </cell>
        </row>
      </sheetData>
      <sheetData sheetId="32">
        <row r="40">
          <cell r="BH40">
            <v>115.43558164634179</v>
          </cell>
          <cell r="BI40">
            <v>144.29529555495452</v>
          </cell>
          <cell r="BJ40">
            <v>132.75140999150943</v>
          </cell>
        </row>
        <row r="41">
          <cell r="BH41">
            <v>120.75760017311823</v>
          </cell>
          <cell r="BI41">
            <v>140.75160838457782</v>
          </cell>
          <cell r="BJ41">
            <v>132.754005099994</v>
          </cell>
        </row>
        <row r="42">
          <cell r="BH42">
            <v>122.36697038517269</v>
          </cell>
          <cell r="BI42">
            <v>143.48467847133887</v>
          </cell>
          <cell r="BJ42">
            <v>135.03759523687239</v>
          </cell>
        </row>
        <row r="43">
          <cell r="BH43">
            <v>111.9102847646478</v>
          </cell>
          <cell r="BI43">
            <v>142.8379528495291</v>
          </cell>
          <cell r="BJ43">
            <v>130.46688561557659</v>
          </cell>
        </row>
        <row r="44">
          <cell r="BH44">
            <v>119.89412165217527</v>
          </cell>
          <cell r="BI44">
            <v>148.87657395029865</v>
          </cell>
          <cell r="BJ44">
            <v>137.28359303104929</v>
          </cell>
        </row>
        <row r="45">
          <cell r="BH45">
            <v>112.64282144884626</v>
          </cell>
          <cell r="BI45">
            <v>133.8364205559179</v>
          </cell>
          <cell r="BJ45">
            <v>125.35898091308927</v>
          </cell>
        </row>
        <row r="46">
          <cell r="K46">
            <v>84.487877772797589</v>
          </cell>
          <cell r="U46">
            <v>149.7893773770229</v>
          </cell>
          <cell r="AE46">
            <v>174.4189043056785</v>
          </cell>
          <cell r="AO46">
            <v>126.03694740059214</v>
          </cell>
          <cell r="AY46">
            <v>129.02809527503126</v>
          </cell>
          <cell r="BH46">
            <v>117.13862757491025</v>
          </cell>
          <cell r="BI46">
            <v>143.16131566043398</v>
          </cell>
          <cell r="BJ46">
            <v>132.75224042622449</v>
          </cell>
        </row>
      </sheetData>
      <sheetData sheetId="33">
        <row r="40">
          <cell r="BH40">
            <v>110.2280003708638</v>
          </cell>
          <cell r="BI40">
            <v>145.64094048550831</v>
          </cell>
          <cell r="BJ40">
            <v>131.4757644396505</v>
          </cell>
        </row>
        <row r="41">
          <cell r="BH41">
            <v>117.9356021584766</v>
          </cell>
          <cell r="BI41">
            <v>146.56876005480072</v>
          </cell>
          <cell r="BJ41">
            <v>135.11549689627105</v>
          </cell>
        </row>
        <row r="42">
          <cell r="BH42">
            <v>115.29342996890099</v>
          </cell>
          <cell r="BI42">
            <v>144.83393513259009</v>
          </cell>
          <cell r="BJ42">
            <v>133.01773306711442</v>
          </cell>
        </row>
        <row r="43">
          <cell r="BH43">
            <v>110.09543591689879</v>
          </cell>
          <cell r="BI43">
            <v>147.04175036277368</v>
          </cell>
          <cell r="BJ43">
            <v>132.26322458442374</v>
          </cell>
        </row>
        <row r="44">
          <cell r="BH44">
            <v>115.4696154032458</v>
          </cell>
          <cell r="BI44">
            <v>151.12769484169738</v>
          </cell>
          <cell r="BJ44">
            <v>136.86446306631674</v>
          </cell>
        </row>
        <row r="45">
          <cell r="BH45">
            <v>108.16650366549342</v>
          </cell>
          <cell r="BI45">
            <v>137.47018933113031</v>
          </cell>
          <cell r="BJ45">
            <v>125.74871506487554</v>
          </cell>
        </row>
        <row r="46">
          <cell r="K46">
            <v>80.463857548448516</v>
          </cell>
          <cell r="U46">
            <v>144.92500833735127</v>
          </cell>
          <cell r="AE46">
            <v>177.03796779843071</v>
          </cell>
          <cell r="AO46">
            <v>128.78624656084725</v>
          </cell>
          <cell r="AY46">
            <v>131.98931388376769</v>
          </cell>
          <cell r="BH46">
            <v>112.69443294289989</v>
          </cell>
          <cell r="BI46">
            <v>145.93784274768188</v>
          </cell>
          <cell r="BJ46">
            <v>132.64047882576907</v>
          </cell>
        </row>
      </sheetData>
      <sheetData sheetId="34">
        <row r="40">
          <cell r="BH40">
            <v>107.61525481527616</v>
          </cell>
          <cell r="BI40">
            <v>146.45743675070909</v>
          </cell>
          <cell r="BJ40">
            <v>130.9205639765359</v>
          </cell>
        </row>
        <row r="41">
          <cell r="BH41">
            <v>114.31414463376237</v>
          </cell>
          <cell r="BI41">
            <v>142.52543232996592</v>
          </cell>
          <cell r="BJ41">
            <v>131.24091725148452</v>
          </cell>
        </row>
        <row r="42">
          <cell r="BH42">
            <v>112.76273731644923</v>
          </cell>
          <cell r="BI42">
            <v>145.11032111080274</v>
          </cell>
          <cell r="BJ42">
            <v>132.17128759306135</v>
          </cell>
        </row>
        <row r="43">
          <cell r="BH43">
            <v>106.75506179793429</v>
          </cell>
          <cell r="BI43">
            <v>145.28806956133982</v>
          </cell>
          <cell r="BJ43">
            <v>129.87486645597758</v>
          </cell>
        </row>
        <row r="44">
          <cell r="BH44">
            <v>114.7829288195437</v>
          </cell>
          <cell r="BI44">
            <v>152.14436048723289</v>
          </cell>
          <cell r="BJ44">
            <v>137.19978782015721</v>
          </cell>
        </row>
        <row r="45">
          <cell r="BH45">
            <v>101.56179918177543</v>
          </cell>
          <cell r="BI45">
            <v>133.86761008943918</v>
          </cell>
          <cell r="BJ45">
            <v>120.94528572637368</v>
          </cell>
        </row>
        <row r="46">
          <cell r="K46">
            <v>76.578999078776562</v>
          </cell>
          <cell r="U46">
            <v>142.93880003560693</v>
          </cell>
          <cell r="AE46">
            <v>174.30028998480449</v>
          </cell>
          <cell r="AO46">
            <v>129.46430759449126</v>
          </cell>
          <cell r="AY46">
            <v>131.83298842891804</v>
          </cell>
          <cell r="BH46">
            <v>109.75889955719174</v>
          </cell>
          <cell r="BI46">
            <v>145.19919533607126</v>
          </cell>
          <cell r="BJ46">
            <v>131.02307702451947</v>
          </cell>
        </row>
      </sheetData>
      <sheetData sheetId="35">
        <row r="40">
          <cell r="BH40">
            <v>101.74209547270176</v>
          </cell>
          <cell r="BI40">
            <v>138.89076544259837</v>
          </cell>
          <cell r="BJ40">
            <v>124.03129745463971</v>
          </cell>
        </row>
        <row r="41">
          <cell r="BH41">
            <v>108.84167794839841</v>
          </cell>
          <cell r="BI41">
            <v>136.37166252565055</v>
          </cell>
          <cell r="BJ41">
            <v>125.35966869474969</v>
          </cell>
        </row>
        <row r="42">
          <cell r="BH42">
            <v>109.68164579561649</v>
          </cell>
          <cell r="BI42">
            <v>136.10572347316773</v>
          </cell>
          <cell r="BJ42">
            <v>125.53609240214723</v>
          </cell>
        </row>
        <row r="43">
          <cell r="BH43">
            <v>98.346277934232901</v>
          </cell>
          <cell r="BI43">
            <v>140.06358154518242</v>
          </cell>
          <cell r="BJ43">
            <v>123.37666010080261</v>
          </cell>
        </row>
        <row r="44">
          <cell r="BH44">
            <v>109.65238518367096</v>
          </cell>
          <cell r="BI44">
            <v>140.03085053645779</v>
          </cell>
          <cell r="BJ44">
            <v>127.87946439534305</v>
          </cell>
        </row>
        <row r="45">
          <cell r="BH45">
            <v>94.81442908170709</v>
          </cell>
          <cell r="BI45">
            <v>134.90927678045063</v>
          </cell>
          <cell r="BJ45">
            <v>118.87133770095321</v>
          </cell>
        </row>
        <row r="46">
          <cell r="K46">
            <v>71.644720685929428</v>
          </cell>
          <cell r="U46">
            <v>136.38320304391999</v>
          </cell>
          <cell r="AE46">
            <v>172.74578162601907</v>
          </cell>
          <cell r="AO46">
            <v>118.77460610260364</v>
          </cell>
          <cell r="AY46">
            <v>122.73356979890249</v>
          </cell>
          <cell r="BH46">
            <v>104.01396186492471</v>
          </cell>
          <cell r="BI46">
            <v>138.08465250917507</v>
          </cell>
          <cell r="BJ46">
            <v>124.45637625147492</v>
          </cell>
        </row>
      </sheetData>
      <sheetData sheetId="36">
        <row r="40">
          <cell r="BH40">
            <v>96.554316932665046</v>
          </cell>
          <cell r="BI40">
            <v>141.74689891990616</v>
          </cell>
          <cell r="BJ40">
            <v>123.6698661250097</v>
          </cell>
        </row>
        <row r="41">
          <cell r="BH41">
            <v>110.64798193894214</v>
          </cell>
          <cell r="BI41">
            <v>140.68005020398948</v>
          </cell>
          <cell r="BJ41">
            <v>128.66722289797053</v>
          </cell>
        </row>
        <row r="42">
          <cell r="BH42">
            <v>109.21453544580126</v>
          </cell>
          <cell r="BI42">
            <v>139.63100762735459</v>
          </cell>
          <cell r="BJ42">
            <v>127.46441875473326</v>
          </cell>
        </row>
        <row r="43">
          <cell r="BH43">
            <v>92.914044023546168</v>
          </cell>
          <cell r="BI43">
            <v>143.18000703427103</v>
          </cell>
          <cell r="BJ43">
            <v>123.07362182998108</v>
          </cell>
        </row>
        <row r="44">
          <cell r="BH44">
            <v>107.46101197438801</v>
          </cell>
          <cell r="BI44">
            <v>146.96660674010255</v>
          </cell>
          <cell r="BJ44">
            <v>131.16436883381675</v>
          </cell>
        </row>
        <row r="45">
          <cell r="BH45">
            <v>90.627532396192507</v>
          </cell>
          <cell r="BI45">
            <v>132.3321346103927</v>
          </cell>
          <cell r="BJ45">
            <v>115.65029372471263</v>
          </cell>
        </row>
        <row r="46">
          <cell r="K46">
            <v>65.750034362221982</v>
          </cell>
          <cell r="U46">
            <v>136.37854510712543</v>
          </cell>
          <cell r="AE46">
            <v>173.62154479412553</v>
          </cell>
          <cell r="AO46">
            <v>121.41618653407136</v>
          </cell>
          <cell r="AY46">
            <v>129.17879066424155</v>
          </cell>
          <cell r="BH46">
            <v>101.06428973467371</v>
          </cell>
          <cell r="BI46">
            <v>141.40550733081281</v>
          </cell>
          <cell r="BJ46">
            <v>125.26902029235717</v>
          </cell>
        </row>
      </sheetData>
      <sheetData sheetId="37">
        <row r="40">
          <cell r="BH40">
            <v>90.076082290293058</v>
          </cell>
          <cell r="BI40">
            <v>139.23145603710211</v>
          </cell>
          <cell r="BJ40">
            <v>119.56930653837848</v>
          </cell>
        </row>
        <row r="41">
          <cell r="BH41">
            <v>105.69823652770643</v>
          </cell>
          <cell r="BI41">
            <v>142.6046827246827</v>
          </cell>
          <cell r="BJ41">
            <v>127.84210424589222</v>
          </cell>
        </row>
        <row r="42">
          <cell r="BH42">
            <v>101.10329074195842</v>
          </cell>
          <cell r="BI42">
            <v>140.09464462097534</v>
          </cell>
          <cell r="BJ42">
            <v>124.49810306936857</v>
          </cell>
        </row>
        <row r="43">
          <cell r="BH43">
            <v>89.047052550572246</v>
          </cell>
          <cell r="BI43">
            <v>140.52713253328045</v>
          </cell>
          <cell r="BJ43">
            <v>119.93510054019717</v>
          </cell>
        </row>
        <row r="44">
          <cell r="BH44">
            <v>102.40390516100118</v>
          </cell>
          <cell r="BI44">
            <v>145.94150320437777</v>
          </cell>
          <cell r="BJ44">
            <v>128.52646398702714</v>
          </cell>
        </row>
        <row r="45">
          <cell r="BH45">
            <v>83.11776433274899</v>
          </cell>
          <cell r="BI45">
            <v>131.12409629056231</v>
          </cell>
          <cell r="BJ45">
            <v>111.92156350743699</v>
          </cell>
        </row>
        <row r="46">
          <cell r="K46">
            <v>61.85905718835842</v>
          </cell>
          <cell r="U46">
            <v>128.29128610417226</v>
          </cell>
          <cell r="AE46">
            <v>171.4727895242421</v>
          </cell>
          <cell r="AO46">
            <v>116.23413400297812</v>
          </cell>
          <cell r="AY46">
            <v>133.22574220416351</v>
          </cell>
          <cell r="BH46">
            <v>95.075171646265346</v>
          </cell>
          <cell r="BI46">
            <v>140.31088857712791</v>
          </cell>
          <cell r="BJ46">
            <v>122.21660180478288</v>
          </cell>
        </row>
      </sheetData>
      <sheetData sheetId="38">
        <row r="40">
          <cell r="BH40">
            <v>90.911080888513553</v>
          </cell>
          <cell r="BI40">
            <v>143.48091286087458</v>
          </cell>
          <cell r="BJ40">
            <v>122.45298007193017</v>
          </cell>
        </row>
        <row r="41">
          <cell r="BH41">
            <v>109.83315190359966</v>
          </cell>
          <cell r="BI41">
            <v>144.67435065281052</v>
          </cell>
          <cell r="BJ41">
            <v>130.73787115312615</v>
          </cell>
        </row>
        <row r="42">
          <cell r="BH42">
            <v>102.30040704224753</v>
          </cell>
          <cell r="BI42">
            <v>139.45547977784443</v>
          </cell>
          <cell r="BJ42">
            <v>124.59345068360567</v>
          </cell>
        </row>
        <row r="43">
          <cell r="BH43">
            <v>91.631880184434692</v>
          </cell>
          <cell r="BI43">
            <v>148.27014613074371</v>
          </cell>
          <cell r="BJ43">
            <v>125.61483975222009</v>
          </cell>
        </row>
        <row r="44">
          <cell r="BH44">
            <v>104.92496172546895</v>
          </cell>
          <cell r="BI44">
            <v>150.08655528211747</v>
          </cell>
          <cell r="BJ44">
            <v>132.02191785945803</v>
          </cell>
        </row>
        <row r="45">
          <cell r="BH45">
            <v>83.980703535658847</v>
          </cell>
          <cell r="BI45">
            <v>133.70828599837171</v>
          </cell>
          <cell r="BJ45">
            <v>113.81725301328656</v>
          </cell>
        </row>
        <row r="46">
          <cell r="K46">
            <v>62.497379975877209</v>
          </cell>
          <cell r="U46">
            <v>131.43490725080505</v>
          </cell>
          <cell r="AE46">
            <v>171.84176106488314</v>
          </cell>
          <cell r="AO46">
            <v>123.59719719242294</v>
          </cell>
          <cell r="AY46">
            <v>136.14948060557612</v>
          </cell>
          <cell r="BH46">
            <v>96.966143613341131</v>
          </cell>
          <cell r="BI46">
            <v>143.86281295429407</v>
          </cell>
          <cell r="BJ46">
            <v>125.1041452179129</v>
          </cell>
        </row>
      </sheetData>
      <sheetData sheetId="39">
        <row r="40">
          <cell r="BH40">
            <v>92.989868373623949</v>
          </cell>
          <cell r="BI40">
            <v>144.97933079524253</v>
          </cell>
          <cell r="BJ40">
            <v>124.18354582659512</v>
          </cell>
        </row>
        <row r="41">
          <cell r="BH41">
            <v>114.28731132989792</v>
          </cell>
          <cell r="BI41">
            <v>147.62784868099936</v>
          </cell>
          <cell r="BJ41">
            <v>134.29163374055878</v>
          </cell>
        </row>
        <row r="42">
          <cell r="BH42">
            <v>102.99485032747732</v>
          </cell>
          <cell r="BI42">
            <v>142.45001857114116</v>
          </cell>
          <cell r="BJ42">
            <v>126.66795127367564</v>
          </cell>
        </row>
        <row r="43">
          <cell r="BH43">
            <v>96.615249911785895</v>
          </cell>
          <cell r="BI43">
            <v>149.20369446622828</v>
          </cell>
          <cell r="BJ43">
            <v>128.16831664445132</v>
          </cell>
        </row>
        <row r="44">
          <cell r="BH44">
            <v>111.41302665760695</v>
          </cell>
          <cell r="BI44">
            <v>150.5099141882443</v>
          </cell>
          <cell r="BJ44">
            <v>134.87115917598936</v>
          </cell>
        </row>
        <row r="45">
          <cell r="BH45">
            <v>80.865719978724513</v>
          </cell>
          <cell r="BI45">
            <v>138.18607821571911</v>
          </cell>
          <cell r="BJ45">
            <v>115.25793492092126</v>
          </cell>
        </row>
        <row r="46">
          <cell r="K46">
            <v>66.61324425757013</v>
          </cell>
          <cell r="U46">
            <v>132.9968559816931</v>
          </cell>
          <cell r="AE46">
            <v>174.13873316384343</v>
          </cell>
          <cell r="AO46">
            <v>124.12477318526285</v>
          </cell>
          <cell r="AY46">
            <v>139.2170632069479</v>
          </cell>
          <cell r="BH46">
            <v>99.805050119631616</v>
          </cell>
          <cell r="BI46">
            <v>145.82685651868471</v>
          </cell>
          <cell r="BJ46">
            <v>127.41813395906347</v>
          </cell>
        </row>
      </sheetData>
      <sheetData sheetId="40">
        <row r="40">
          <cell r="BH40">
            <v>92.925477564498266</v>
          </cell>
          <cell r="BI40">
            <v>150.1399491337036</v>
          </cell>
          <cell r="BJ40">
            <v>127.25416050602146</v>
          </cell>
        </row>
        <row r="41">
          <cell r="BH41">
            <v>110.90655575675423</v>
          </cell>
          <cell r="BI41">
            <v>146.12505763376882</v>
          </cell>
          <cell r="BJ41">
            <v>132.03765688296298</v>
          </cell>
        </row>
        <row r="42">
          <cell r="BH42">
            <v>99.510907005562686</v>
          </cell>
          <cell r="BI42">
            <v>146.44849313975104</v>
          </cell>
          <cell r="BJ42">
            <v>127.67345868607572</v>
          </cell>
        </row>
        <row r="43">
          <cell r="BH43">
            <v>97.847938166477661</v>
          </cell>
          <cell r="BI43">
            <v>151.26187456769787</v>
          </cell>
          <cell r="BJ43">
            <v>129.89630000720979</v>
          </cell>
        </row>
        <row r="44">
          <cell r="BH44">
            <v>104.93026940473358</v>
          </cell>
          <cell r="BI44">
            <v>153.80132442364797</v>
          </cell>
          <cell r="BJ44">
            <v>134.25290241608221</v>
          </cell>
        </row>
        <row r="45">
          <cell r="BH45">
            <v>88.480672513382501</v>
          </cell>
          <cell r="BI45">
            <v>140.78516502911248</v>
          </cell>
          <cell r="BJ45">
            <v>119.86336802282048</v>
          </cell>
        </row>
        <row r="46">
          <cell r="K46">
            <v>62.672390253880977</v>
          </cell>
          <cell r="U46">
            <v>134.68645491815937</v>
          </cell>
          <cell r="AE46">
            <v>174.10071357221983</v>
          </cell>
          <cell r="AO46">
            <v>127.9101640798506</v>
          </cell>
          <cell r="AY46">
            <v>144.55467390910295</v>
          </cell>
          <cell r="BH46">
            <v>98.679422586020166</v>
          </cell>
          <cell r="BI46">
            <v>148.85518385372447</v>
          </cell>
          <cell r="BJ46">
            <v>128.78487934664275</v>
          </cell>
        </row>
      </sheetData>
      <sheetData sheetId="41">
        <row r="40">
          <cell r="BH40">
            <v>86.00442724753151</v>
          </cell>
          <cell r="BI40">
            <v>148.23451612939252</v>
          </cell>
          <cell r="BJ40">
            <v>123.34248057664811</v>
          </cell>
        </row>
        <row r="41">
          <cell r="BH41">
            <v>109.35485858742749</v>
          </cell>
          <cell r="BI41">
            <v>143.29396813249528</v>
          </cell>
          <cell r="BJ41">
            <v>129.71832431446816</v>
          </cell>
        </row>
        <row r="42">
          <cell r="BH42">
            <v>96.575143608411594</v>
          </cell>
          <cell r="BI42">
            <v>144.89447334342989</v>
          </cell>
          <cell r="BJ42">
            <v>125.56674144942255</v>
          </cell>
        </row>
        <row r="43">
          <cell r="BH43">
            <v>90.377986944184855</v>
          </cell>
          <cell r="BI43">
            <v>148.41260819734092</v>
          </cell>
          <cell r="BJ43">
            <v>125.19875969607851</v>
          </cell>
        </row>
        <row r="44">
          <cell r="BH44">
            <v>100.28998650506979</v>
          </cell>
          <cell r="BI44">
            <v>151.21771795923993</v>
          </cell>
          <cell r="BJ44">
            <v>130.84662537757188</v>
          </cell>
        </row>
        <row r="45">
          <cell r="BH45">
            <v>82.359930639881441</v>
          </cell>
          <cell r="BI45">
            <v>139.20672535699111</v>
          </cell>
          <cell r="BJ45">
            <v>116.46800747014724</v>
          </cell>
        </row>
        <row r="46">
          <cell r="K46">
            <v>59.892086141073612</v>
          </cell>
          <cell r="U46">
            <v>127.06104441152283</v>
          </cell>
          <cell r="AE46">
            <v>169.65566889455334</v>
          </cell>
          <cell r="AO46">
            <v>124.81428305992753</v>
          </cell>
          <cell r="AY46">
            <v>145.49067035667528</v>
          </cell>
          <cell r="BH46">
            <v>93.476565276298217</v>
          </cell>
          <cell r="BI46">
            <v>146.65354077038538</v>
          </cell>
          <cell r="BJ46">
            <v>125.38275057275052</v>
          </cell>
        </row>
      </sheetData>
      <sheetData sheetId="42">
        <row r="40">
          <cell r="BH40">
            <v>81.108176039132516</v>
          </cell>
          <cell r="BI40">
            <v>144.33203829051237</v>
          </cell>
          <cell r="BJ40">
            <v>119.04249338996041</v>
          </cell>
        </row>
        <row r="41">
          <cell r="BH41">
            <v>105.1180894502323</v>
          </cell>
          <cell r="BI41">
            <v>148.10640581424585</v>
          </cell>
          <cell r="BJ41">
            <v>130.91107926864044</v>
          </cell>
        </row>
        <row r="42">
          <cell r="BH42">
            <v>89.905331488979712</v>
          </cell>
          <cell r="BI42">
            <v>144.44501044695517</v>
          </cell>
          <cell r="BJ42">
            <v>122.62913886376498</v>
          </cell>
        </row>
        <row r="43">
          <cell r="BH43">
            <v>87.677365172389187</v>
          </cell>
          <cell r="BI43">
            <v>146.63466134925898</v>
          </cell>
          <cell r="BJ43">
            <v>123.05174287851105</v>
          </cell>
        </row>
        <row r="44">
          <cell r="BH44">
            <v>95.650777756956245</v>
          </cell>
          <cell r="BI44">
            <v>150.1259981621171</v>
          </cell>
          <cell r="BJ44">
            <v>128.33591000005276</v>
          </cell>
        </row>
        <row r="45">
          <cell r="BH45">
            <v>77.599647687819925</v>
          </cell>
          <cell r="BI45">
            <v>138.05715009893285</v>
          </cell>
          <cell r="BJ45">
            <v>113.87414913448768</v>
          </cell>
        </row>
        <row r="46">
          <cell r="K46">
            <v>56.406195934235143</v>
          </cell>
          <cell r="U46">
            <v>121.17650072713374</v>
          </cell>
          <cell r="AE46">
            <v>165.90282531390125</v>
          </cell>
          <cell r="AO46">
            <v>126.45941190926698</v>
          </cell>
          <cell r="AY46">
            <v>144.25727047115305</v>
          </cell>
          <cell r="BH46">
            <v>88.791348330684443</v>
          </cell>
          <cell r="BI46">
            <v>145.5398358981071</v>
          </cell>
          <cell r="BJ46">
            <v>122.84044087113803</v>
          </cell>
        </row>
      </sheetData>
      <sheetData sheetId="43">
        <row r="40">
          <cell r="BH40">
            <v>74.250995721720585</v>
          </cell>
          <cell r="BI40">
            <v>136.51997248038805</v>
          </cell>
          <cell r="BJ40">
            <v>111.61238177692107</v>
          </cell>
        </row>
        <row r="41">
          <cell r="BH41">
            <v>96.74467353127261</v>
          </cell>
          <cell r="BI41">
            <v>148.49866294655305</v>
          </cell>
          <cell r="BJ41">
            <v>127.79706718044088</v>
          </cell>
        </row>
        <row r="42">
          <cell r="BH42">
            <v>83.623352080543498</v>
          </cell>
          <cell r="BI42">
            <v>142.48490294316437</v>
          </cell>
          <cell r="BJ42">
            <v>118.94028259811603</v>
          </cell>
        </row>
        <row r="43">
          <cell r="BH43">
            <v>79.274593161010969</v>
          </cell>
          <cell r="BI43">
            <v>138.22140391595732</v>
          </cell>
          <cell r="BJ43">
            <v>114.64267961397877</v>
          </cell>
        </row>
        <row r="44">
          <cell r="BH44">
            <v>84.576019750429822</v>
          </cell>
          <cell r="BI44">
            <v>142.66796344093393</v>
          </cell>
          <cell r="BJ44">
            <v>119.43118596473229</v>
          </cell>
        </row>
        <row r="45">
          <cell r="BH45">
            <v>76.346948356607243</v>
          </cell>
          <cell r="BI45">
            <v>136.57635814784683</v>
          </cell>
          <cell r="BJ45">
            <v>112.484594231351</v>
          </cell>
        </row>
        <row r="46">
          <cell r="K46">
            <v>49.203316649462323</v>
          </cell>
          <cell r="U46">
            <v>113.69462859209214</v>
          </cell>
          <cell r="AE46">
            <v>158.19835864666908</v>
          </cell>
          <cell r="AO46">
            <v>120.89794280259426</v>
          </cell>
          <cell r="AY46">
            <v>141.96315883941924</v>
          </cell>
          <cell r="BH46">
            <v>81.448972620777226</v>
          </cell>
          <cell r="BI46">
            <v>140.35315342956088</v>
          </cell>
          <cell r="BJ46">
            <v>116.79148110604743</v>
          </cell>
        </row>
      </sheetData>
      <sheetData sheetId="44">
        <row r="40">
          <cell r="BH40">
            <v>68.362314159090928</v>
          </cell>
          <cell r="BI40">
            <v>136.61380097156726</v>
          </cell>
          <cell r="BJ40">
            <v>109.31320624657671</v>
          </cell>
        </row>
        <row r="41">
          <cell r="BH41">
            <v>87.274416161522083</v>
          </cell>
          <cell r="BI41">
            <v>149.63621592525905</v>
          </cell>
          <cell r="BJ41">
            <v>124.69149601976426</v>
          </cell>
        </row>
        <row r="42">
          <cell r="BH42">
            <v>81.061826118868481</v>
          </cell>
          <cell r="BI42">
            <v>142.44461869079879</v>
          </cell>
          <cell r="BJ42">
            <v>117.89150166202667</v>
          </cell>
        </row>
        <row r="43">
          <cell r="BH43">
            <v>67.76654748086932</v>
          </cell>
          <cell r="BI43">
            <v>139.11732882269845</v>
          </cell>
          <cell r="BJ43">
            <v>110.57701628596678</v>
          </cell>
        </row>
        <row r="44">
          <cell r="BH44">
            <v>76.0197969099993</v>
          </cell>
          <cell r="BI44">
            <v>142.97636338850293</v>
          </cell>
          <cell r="BJ44">
            <v>116.19373679710148</v>
          </cell>
        </row>
        <row r="45">
          <cell r="BH45">
            <v>71.794507146498205</v>
          </cell>
          <cell r="BI45">
            <v>137.19902225230743</v>
          </cell>
          <cell r="BJ45">
            <v>111.03721620998374</v>
          </cell>
        </row>
        <row r="46">
          <cell r="K46">
            <v>45.909735287030031</v>
          </cell>
          <cell r="U46">
            <v>102.91863831270776</v>
          </cell>
          <cell r="AE46">
            <v>160.58651106230221</v>
          </cell>
          <cell r="AO46">
            <v>119.42186907712244</v>
          </cell>
          <cell r="AY46">
            <v>142.33454113082124</v>
          </cell>
          <cell r="BH46">
            <v>74.414186799868901</v>
          </cell>
          <cell r="BI46">
            <v>140.78097375674861</v>
          </cell>
          <cell r="BJ46">
            <v>114.23425897399673</v>
          </cell>
        </row>
      </sheetData>
      <sheetData sheetId="45">
        <row r="40">
          <cell r="BH40">
            <v>66.31415441156031</v>
          </cell>
          <cell r="BI40">
            <v>133.73879829462498</v>
          </cell>
          <cell r="BJ40">
            <v>106.76894074139912</v>
          </cell>
        </row>
        <row r="41">
          <cell r="BH41">
            <v>86.182870120332311</v>
          </cell>
          <cell r="BI41">
            <v>144.93639374027629</v>
          </cell>
          <cell r="BJ41">
            <v>121.43498429229871</v>
          </cell>
        </row>
        <row r="42">
          <cell r="BH42">
            <v>77.579089689683926</v>
          </cell>
          <cell r="BI42">
            <v>139.91782982747421</v>
          </cell>
          <cell r="BJ42">
            <v>114.9823337723581</v>
          </cell>
        </row>
        <row r="43">
          <cell r="BH43">
            <v>67.765197187050759</v>
          </cell>
          <cell r="BI43">
            <v>134.7262278469926</v>
          </cell>
          <cell r="BJ43">
            <v>107.94181558301587</v>
          </cell>
        </row>
        <row r="44">
          <cell r="BH44">
            <v>78.788650905336709</v>
          </cell>
          <cell r="BI44">
            <v>139.47666105880964</v>
          </cell>
          <cell r="BJ44">
            <v>115.20145699742048</v>
          </cell>
        </row>
        <row r="45">
          <cell r="BH45">
            <v>62.692578623838379</v>
          </cell>
          <cell r="BI45">
            <v>133.80657626518791</v>
          </cell>
          <cell r="BJ45">
            <v>105.36097720864809</v>
          </cell>
        </row>
        <row r="46">
          <cell r="K46">
            <v>45.137082946157093</v>
          </cell>
          <cell r="U46">
            <v>100.20720393057761</v>
          </cell>
          <cell r="AE46">
            <v>158.45893203416986</v>
          </cell>
          <cell r="AO46">
            <v>114.81523624914922</v>
          </cell>
          <cell r="AY46">
            <v>138.6919182283811</v>
          </cell>
          <cell r="BH46">
            <v>72.672143438367357</v>
          </cell>
          <cell r="BI46">
            <v>137.3220288372334</v>
          </cell>
          <cell r="BJ46">
            <v>111.46207467768697</v>
          </cell>
        </row>
      </sheetData>
      <sheetData sheetId="46">
        <row r="40">
          <cell r="BH40">
            <v>62.457061570857121</v>
          </cell>
          <cell r="BI40">
            <v>128.68841124161133</v>
          </cell>
          <cell r="BJ40">
            <v>102.19587137330964</v>
          </cell>
        </row>
        <row r="41">
          <cell r="BH41">
            <v>86.633588561990081</v>
          </cell>
          <cell r="BI41">
            <v>136.36470562678355</v>
          </cell>
          <cell r="BJ41">
            <v>116.47225880086617</v>
          </cell>
        </row>
        <row r="42">
          <cell r="BH42">
            <v>71.457991665883355</v>
          </cell>
          <cell r="BI42">
            <v>136.78347876781319</v>
          </cell>
          <cell r="BJ42">
            <v>110.65328392704126</v>
          </cell>
        </row>
        <row r="43">
          <cell r="BH43">
            <v>68.929108750156018</v>
          </cell>
          <cell r="BI43">
            <v>125.50617212191969</v>
          </cell>
          <cell r="BJ43">
            <v>102.87534677321423</v>
          </cell>
        </row>
        <row r="44">
          <cell r="BH44">
            <v>75.314807997487094</v>
          </cell>
          <cell r="BI44">
            <v>132.65731962018879</v>
          </cell>
          <cell r="BJ44">
            <v>109.72031497110811</v>
          </cell>
        </row>
        <row r="45">
          <cell r="BH45">
            <v>61.837813814678043</v>
          </cell>
          <cell r="BI45">
            <v>128.67707179039314</v>
          </cell>
          <cell r="BJ45">
            <v>101.9413686001071</v>
          </cell>
        </row>
        <row r="46">
          <cell r="K46">
            <v>44.973488588397103</v>
          </cell>
          <cell r="U46">
            <v>95.413611827642214</v>
          </cell>
          <cell r="AE46">
            <v>152.87059504194011</v>
          </cell>
          <cell r="AO46">
            <v>106.1681488841372</v>
          </cell>
          <cell r="AY46">
            <v>134.39573240852204</v>
          </cell>
          <cell r="BH46">
            <v>70.193550208019658</v>
          </cell>
          <cell r="BI46">
            <v>131.14482544486646</v>
          </cell>
          <cell r="BJ46">
            <v>106.76431535012773</v>
          </cell>
        </row>
      </sheetData>
      <sheetData sheetId="47">
        <row r="40">
          <cell r="BH40">
            <v>60.88914408926793</v>
          </cell>
          <cell r="BI40">
            <v>123.64345233974421</v>
          </cell>
          <cell r="BJ40">
            <v>98.541729039553701</v>
          </cell>
        </row>
        <row r="41">
          <cell r="BH41">
            <v>89.397150597840948</v>
          </cell>
          <cell r="BI41">
            <v>141.28495376663207</v>
          </cell>
          <cell r="BJ41">
            <v>120.52983249911563</v>
          </cell>
        </row>
        <row r="42">
          <cell r="BH42">
            <v>70.070995560848559</v>
          </cell>
          <cell r="BI42">
            <v>131.09098495204816</v>
          </cell>
          <cell r="BJ42">
            <v>106.68298919556833</v>
          </cell>
        </row>
        <row r="43">
          <cell r="BH43">
            <v>69.95241678317403</v>
          </cell>
          <cell r="BI43">
            <v>127.48648064064849</v>
          </cell>
          <cell r="BJ43">
            <v>104.47285509765871</v>
          </cell>
        </row>
        <row r="44">
          <cell r="BH44">
            <v>77.525802073726311</v>
          </cell>
          <cell r="BI44">
            <v>135.27400654676964</v>
          </cell>
          <cell r="BJ44">
            <v>112.1747247575523</v>
          </cell>
        </row>
        <row r="45">
          <cell r="BH45">
            <v>57.751865490265729</v>
          </cell>
          <cell r="BI45">
            <v>119.52328615092411</v>
          </cell>
          <cell r="BJ45">
            <v>94.814717886660759</v>
          </cell>
        </row>
        <row r="46">
          <cell r="K46">
            <v>43.74879040555453</v>
          </cell>
          <cell r="U46">
            <v>96.274621938468059</v>
          </cell>
          <cell r="AE46">
            <v>151.48575520821913</v>
          </cell>
          <cell r="AO46">
            <v>102.75558905914312</v>
          </cell>
          <cell r="AY46">
            <v>133.62485412168272</v>
          </cell>
          <cell r="BH46">
            <v>70.011706172011287</v>
          </cell>
          <cell r="BI46">
            <v>129.28873279634831</v>
          </cell>
          <cell r="BJ46">
            <v>105.57792214661352</v>
          </cell>
        </row>
      </sheetData>
      <sheetData sheetId="48">
        <row r="40">
          <cell r="BH40">
            <v>61.06767944752248</v>
          </cell>
          <cell r="BI40">
            <v>127.25180140768509</v>
          </cell>
          <cell r="BJ40">
            <v>100.77815262362003</v>
          </cell>
        </row>
        <row r="41">
          <cell r="BH41">
            <v>77.078572122878441</v>
          </cell>
          <cell r="BI41">
            <v>131.25450924638704</v>
          </cell>
          <cell r="BJ41">
            <v>109.58413439698361</v>
          </cell>
        </row>
        <row r="42">
          <cell r="BH42">
            <v>68.373090397526028</v>
          </cell>
          <cell r="BI42">
            <v>130.57478536147894</v>
          </cell>
          <cell r="BJ42">
            <v>105.69410737589779</v>
          </cell>
        </row>
        <row r="43">
          <cell r="BH43">
            <v>64.009239809746788</v>
          </cell>
          <cell r="BI43">
            <v>126.49055047066049</v>
          </cell>
          <cell r="BJ43">
            <v>101.49802620629501</v>
          </cell>
        </row>
        <row r="44">
          <cell r="BH44">
            <v>72.179837218020467</v>
          </cell>
          <cell r="BI44">
            <v>130.05178149166193</v>
          </cell>
          <cell r="BJ44">
            <v>106.90300378220533</v>
          </cell>
        </row>
        <row r="45">
          <cell r="BH45">
            <v>56.420173759115009</v>
          </cell>
          <cell r="BI45">
            <v>126.0541141874719</v>
          </cell>
          <cell r="BJ45">
            <v>98.20053801612913</v>
          </cell>
        </row>
        <row r="46">
          <cell r="K46">
            <v>37.047931982530471</v>
          </cell>
          <cell r="U46">
            <v>95.33439822474233</v>
          </cell>
          <cell r="AE46">
            <v>153.14449209611684</v>
          </cell>
          <cell r="AO46">
            <v>100.15631053974622</v>
          </cell>
          <cell r="AY46">
            <v>132.29720111234607</v>
          </cell>
          <cell r="BH46">
            <v>66.191165103636393</v>
          </cell>
          <cell r="BI46">
            <v>128.5326679160697</v>
          </cell>
          <cell r="BJ46">
            <v>103.59606679109638</v>
          </cell>
        </row>
      </sheetData>
      <sheetData sheetId="49">
        <row r="40">
          <cell r="BH40">
            <v>62.439015126495036</v>
          </cell>
          <cell r="BI40">
            <v>129.29337436693967</v>
          </cell>
          <cell r="BJ40">
            <v>102.55163067076182</v>
          </cell>
        </row>
        <row r="41">
          <cell r="BH41">
            <v>85.234292150571221</v>
          </cell>
          <cell r="BI41">
            <v>131.37286696908163</v>
          </cell>
          <cell r="BJ41">
            <v>112.91743704167747</v>
          </cell>
        </row>
        <row r="42">
          <cell r="BH42">
            <v>76.978766676441325</v>
          </cell>
          <cell r="BI42">
            <v>137.81466547275292</v>
          </cell>
          <cell r="BJ42">
            <v>113.48030595422829</v>
          </cell>
        </row>
        <row r="43">
          <cell r="BH43">
            <v>62.488240871957508</v>
          </cell>
          <cell r="BI43">
            <v>122.10295852649728</v>
          </cell>
          <cell r="BJ43">
            <v>98.257071464681374</v>
          </cell>
        </row>
        <row r="44">
          <cell r="BH44">
            <v>74.194732988227813</v>
          </cell>
          <cell r="BI44">
            <v>133.26572545380779</v>
          </cell>
          <cell r="BJ44">
            <v>109.6373284675758</v>
          </cell>
        </row>
        <row r="45">
          <cell r="BH45">
            <v>62.454656109205708</v>
          </cell>
          <cell r="BI45">
            <v>124.56332162701121</v>
          </cell>
          <cell r="BJ45">
            <v>99.719855419889001</v>
          </cell>
        </row>
        <row r="46">
          <cell r="K46">
            <v>41.930603634046406</v>
          </cell>
          <cell r="U46">
            <v>97.536403914352405</v>
          </cell>
          <cell r="AE46">
            <v>156.45596066111159</v>
          </cell>
          <cell r="AO46">
            <v>95.321540741638046</v>
          </cell>
          <cell r="AY46">
            <v>138.09893459612564</v>
          </cell>
          <cell r="BH46">
            <v>69.733503774199406</v>
          </cell>
          <cell r="BI46">
            <v>129.95881199962511</v>
          </cell>
          <cell r="BJ46">
            <v>105.86868870945482</v>
          </cell>
        </row>
      </sheetData>
      <sheetData sheetId="50">
        <row r="40">
          <cell r="BH40">
            <v>61.148795930971666</v>
          </cell>
          <cell r="BI40">
            <v>124.27950330015778</v>
          </cell>
          <cell r="BJ40">
            <v>99.02722035248334</v>
          </cell>
        </row>
        <row r="41">
          <cell r="BH41">
            <v>85.413324103072043</v>
          </cell>
          <cell r="BI41">
            <v>135.8040876269275</v>
          </cell>
          <cell r="BJ41">
            <v>115.64778221738531</v>
          </cell>
        </row>
        <row r="42">
          <cell r="BH42">
            <v>75.22460948266783</v>
          </cell>
          <cell r="BI42">
            <v>131.4618807009326</v>
          </cell>
          <cell r="BJ42">
            <v>108.96697221362669</v>
          </cell>
        </row>
        <row r="43">
          <cell r="BH43">
            <v>62.602280409419748</v>
          </cell>
          <cell r="BI43">
            <v>124.47285986851557</v>
          </cell>
          <cell r="BJ43">
            <v>99.724628084877253</v>
          </cell>
        </row>
        <row r="44">
          <cell r="BH44">
            <v>75.494057501158551</v>
          </cell>
          <cell r="BI44">
            <v>133.87725962150725</v>
          </cell>
          <cell r="BJ44">
            <v>110.52397877336777</v>
          </cell>
        </row>
        <row r="45">
          <cell r="BH45">
            <v>58.176656040330229</v>
          </cell>
          <cell r="BI45">
            <v>118.32491926155156</v>
          </cell>
          <cell r="BJ45">
            <v>94.265613973063026</v>
          </cell>
        </row>
        <row r="46">
          <cell r="K46">
            <v>39.179258411838617</v>
          </cell>
          <cell r="U46">
            <v>98.647631480248933</v>
          </cell>
          <cell r="AE46">
            <v>151.51918726572453</v>
          </cell>
          <cell r="AO46">
            <v>94.134559567472252</v>
          </cell>
          <cell r="AY46">
            <v>138.24836402097549</v>
          </cell>
          <cell r="BH46">
            <v>68.913444946043768</v>
          </cell>
          <cell r="BI46">
            <v>127.9673702847241</v>
          </cell>
          <cell r="BJ46">
            <v>104.34580014925196</v>
          </cell>
        </row>
      </sheetData>
      <sheetData sheetId="51">
        <row r="40">
          <cell r="BH40">
            <v>56.968977341460501</v>
          </cell>
          <cell r="BI40">
            <v>127.16033776179336</v>
          </cell>
          <cell r="BJ40">
            <v>99.083793593660218</v>
          </cell>
        </row>
        <row r="41">
          <cell r="BH41">
            <v>88.483679282390085</v>
          </cell>
          <cell r="BI41">
            <v>137.59148449211625</v>
          </cell>
          <cell r="BJ41">
            <v>117.94836240822579</v>
          </cell>
        </row>
        <row r="42">
          <cell r="BH42">
            <v>74.118915272937073</v>
          </cell>
          <cell r="BI42">
            <v>135.4403662739291</v>
          </cell>
          <cell r="BJ42">
            <v>110.9117858735323</v>
          </cell>
        </row>
        <row r="43">
          <cell r="BH43">
            <v>59.988448652178874</v>
          </cell>
          <cell r="BI43">
            <v>125.55624315706427</v>
          </cell>
          <cell r="BJ43">
            <v>99.329125355110108</v>
          </cell>
        </row>
        <row r="44">
          <cell r="BH44">
            <v>72.040690016955267</v>
          </cell>
          <cell r="BI44">
            <v>132.90090956077492</v>
          </cell>
          <cell r="BJ44">
            <v>108.55682174324707</v>
          </cell>
        </row>
        <row r="45">
          <cell r="BH45">
            <v>58.916984610646615</v>
          </cell>
          <cell r="BI45">
            <v>126.57826523109536</v>
          </cell>
          <cell r="BJ45">
            <v>99.513752982915861</v>
          </cell>
        </row>
        <row r="46">
          <cell r="K46">
            <v>40.182595417717593</v>
          </cell>
          <cell r="U46">
            <v>93.924768507398355</v>
          </cell>
          <cell r="AE46">
            <v>155.75897541237967</v>
          </cell>
          <cell r="AO46">
            <v>92.580005243398602</v>
          </cell>
          <cell r="AY46">
            <v>143.15593349071182</v>
          </cell>
          <cell r="BH46">
            <v>67.053681962557974</v>
          </cell>
          <cell r="BI46">
            <v>130.49830471549669</v>
          </cell>
          <cell r="BJ46">
            <v>105.12045561432122</v>
          </cell>
        </row>
      </sheetData>
      <sheetData sheetId="52">
        <row r="40">
          <cell r="BH40">
            <v>57.517200987308719</v>
          </cell>
          <cell r="BI40">
            <v>125.27292685221219</v>
          </cell>
          <cell r="BJ40">
            <v>98.170636506250816</v>
          </cell>
        </row>
        <row r="41">
          <cell r="BH41">
            <v>87.58069311190296</v>
          </cell>
          <cell r="BI41">
            <v>135.83723412909103</v>
          </cell>
          <cell r="BJ41">
            <v>116.53461772221581</v>
          </cell>
        </row>
        <row r="42">
          <cell r="BH42">
            <v>68.196428136160833</v>
          </cell>
          <cell r="BI42">
            <v>128.55915135061716</v>
          </cell>
          <cell r="BJ42">
            <v>104.41406206483461</v>
          </cell>
        </row>
        <row r="43">
          <cell r="BH43">
            <v>66.07860879819691</v>
          </cell>
          <cell r="BI43">
            <v>128.74785901100969</v>
          </cell>
          <cell r="BJ43">
            <v>103.6801589258846</v>
          </cell>
        </row>
        <row r="44">
          <cell r="BH44">
            <v>73.86867027417847</v>
          </cell>
          <cell r="BI44">
            <v>127.88650791513544</v>
          </cell>
          <cell r="BJ44">
            <v>106.27937285875264</v>
          </cell>
        </row>
        <row r="45">
          <cell r="BH45">
            <v>56.15511288733741</v>
          </cell>
          <cell r="BI45">
            <v>129.9049217721828</v>
          </cell>
          <cell r="BJ45">
            <v>100.40499821824463</v>
          </cell>
        </row>
        <row r="46">
          <cell r="K46">
            <v>40.907987298191259</v>
          </cell>
          <cell r="U46">
            <v>93.367049636166485</v>
          </cell>
          <cell r="AE46">
            <v>158.93214463598667</v>
          </cell>
          <cell r="AO46">
            <v>85.18073410036412</v>
          </cell>
          <cell r="AY46">
            <v>141.84763680608947</v>
          </cell>
          <cell r="BH46">
            <v>67.137518467178865</v>
          </cell>
          <cell r="BI46">
            <v>128.65350518081343</v>
          </cell>
          <cell r="BJ46">
            <v>104.0471104953596</v>
          </cell>
        </row>
      </sheetData>
      <sheetData sheetId="53">
        <row r="40">
          <cell r="BH40">
            <v>59.249375569555852</v>
          </cell>
          <cell r="BI40">
            <v>130.01235355165966</v>
          </cell>
          <cell r="BJ40">
            <v>101.70716235881815</v>
          </cell>
        </row>
        <row r="41">
          <cell r="BH41">
            <v>94.203473942447047</v>
          </cell>
          <cell r="BI41">
            <v>141.31707926537629</v>
          </cell>
          <cell r="BJ41">
            <v>122.47163713620458</v>
          </cell>
        </row>
        <row r="42">
          <cell r="BH42">
            <v>74.248422486788968</v>
          </cell>
          <cell r="BI42">
            <v>134.21157236083516</v>
          </cell>
          <cell r="BJ42">
            <v>110.22631241121667</v>
          </cell>
        </row>
        <row r="43">
          <cell r="BH43">
            <v>66.620951610973108</v>
          </cell>
          <cell r="BI43">
            <v>133.04815919926281</v>
          </cell>
          <cell r="BJ43">
            <v>106.47727616394693</v>
          </cell>
        </row>
        <row r="44">
          <cell r="BH44">
            <v>81.227696646702412</v>
          </cell>
          <cell r="BI44">
            <v>131.68916040829762</v>
          </cell>
          <cell r="BJ44">
            <v>111.50457490365952</v>
          </cell>
        </row>
        <row r="45">
          <cell r="BH45">
            <v>52.82503981033036</v>
          </cell>
          <cell r="BI45">
            <v>136.79627980764334</v>
          </cell>
          <cell r="BJ45">
            <v>103.20778380871816</v>
          </cell>
        </row>
        <row r="46">
          <cell r="K46">
            <v>45.71248266751639</v>
          </cell>
          <cell r="U46">
            <v>95.156891430245679</v>
          </cell>
          <cell r="AE46">
            <v>161.0814419212351</v>
          </cell>
          <cell r="AO46">
            <v>92.066339221233648</v>
          </cell>
          <cell r="AY46">
            <v>147.74181619767819</v>
          </cell>
          <cell r="BH46">
            <v>70.434687048881031</v>
          </cell>
          <cell r="BI46">
            <v>133.62986578004896</v>
          </cell>
          <cell r="BJ46">
            <v>108.35179428758178</v>
          </cell>
        </row>
      </sheetData>
      <sheetData sheetId="54">
        <row r="40">
          <cell r="BH40">
            <v>52.332193328804792</v>
          </cell>
          <cell r="BI40">
            <v>140.68990149262643</v>
          </cell>
          <cell r="BJ40">
            <v>105.34681822709777</v>
          </cell>
        </row>
        <row r="41">
          <cell r="BH41">
            <v>91.106725000377807</v>
          </cell>
          <cell r="BI41">
            <v>149.51274741726539</v>
          </cell>
          <cell r="BJ41">
            <v>126.15033845051036</v>
          </cell>
        </row>
        <row r="42">
          <cell r="BH42">
            <v>68.566386719607834</v>
          </cell>
          <cell r="BI42">
            <v>146.00633513908804</v>
          </cell>
          <cell r="BJ42">
            <v>115.03035577129597</v>
          </cell>
        </row>
        <row r="43">
          <cell r="BH43">
            <v>60.913700207808475</v>
          </cell>
          <cell r="BI43">
            <v>141.02008923793377</v>
          </cell>
          <cell r="BJ43">
            <v>108.97753362588367</v>
          </cell>
        </row>
        <row r="44">
          <cell r="BH44">
            <v>71.695406055289936</v>
          </cell>
          <cell r="BI44">
            <v>147.24009667475462</v>
          </cell>
          <cell r="BJ44">
            <v>117.02222042696876</v>
          </cell>
        </row>
        <row r="45">
          <cell r="BH45">
            <v>53.391820287969466</v>
          </cell>
          <cell r="BI45">
            <v>137.43250592148163</v>
          </cell>
          <cell r="BJ45">
            <v>103.81623166807678</v>
          </cell>
        </row>
        <row r="46">
          <cell r="K46">
            <v>49.409877785747732</v>
          </cell>
          <cell r="U46">
            <v>80.070209141668599</v>
          </cell>
          <cell r="AE46">
            <v>170.08828897908506</v>
          </cell>
          <cell r="AO46">
            <v>101.68033307117204</v>
          </cell>
          <cell r="AY46">
            <v>158.77101451527557</v>
          </cell>
          <cell r="BH46">
            <v>64.740043463708162</v>
          </cell>
          <cell r="BI46">
            <v>143.51321218851089</v>
          </cell>
          <cell r="BJ46">
            <v>112.00394469858979</v>
          </cell>
        </row>
      </sheetData>
      <sheetData sheetId="55">
        <row r="40">
          <cell r="BH40">
            <v>50.48180222651596</v>
          </cell>
          <cell r="BI40">
            <v>140.42546647648317</v>
          </cell>
          <cell r="BJ40">
            <v>104.44800077649627</v>
          </cell>
        </row>
        <row r="41">
          <cell r="BH41">
            <v>80.351738018753082</v>
          </cell>
          <cell r="BI41">
            <v>146.02063634697487</v>
          </cell>
          <cell r="BJ41">
            <v>119.75307701568616</v>
          </cell>
        </row>
        <row r="42">
          <cell r="BH42">
            <v>65.223458404079082</v>
          </cell>
          <cell r="BI42">
            <v>140.03074128868352</v>
          </cell>
          <cell r="BJ42">
            <v>110.10782813484175</v>
          </cell>
        </row>
        <row r="43">
          <cell r="BH43">
            <v>54.856904955984589</v>
          </cell>
          <cell r="BI43">
            <v>144.4011003813975</v>
          </cell>
          <cell r="BJ43">
            <v>108.58342221123235</v>
          </cell>
        </row>
        <row r="44">
          <cell r="BH44">
            <v>65.745334501894405</v>
          </cell>
          <cell r="BI44">
            <v>143.73329142726632</v>
          </cell>
          <cell r="BJ44">
            <v>112.53810865711758</v>
          </cell>
        </row>
        <row r="45">
          <cell r="BH45">
            <v>50.731774444361342</v>
          </cell>
          <cell r="BI45">
            <v>139.74021092140887</v>
          </cell>
          <cell r="BJ45">
            <v>104.13683633058986</v>
          </cell>
        </row>
        <row r="46">
          <cell r="K46">
            <v>43.145439221264439</v>
          </cell>
          <cell r="U46">
            <v>76.934924138799246</v>
          </cell>
          <cell r="AE46">
            <v>168.3198151044835</v>
          </cell>
          <cell r="AO46">
            <v>105.69963747781475</v>
          </cell>
          <cell r="AY46">
            <v>152.62830992282326</v>
          </cell>
          <cell r="BH46">
            <v>60.040181680031843</v>
          </cell>
          <cell r="BI46">
            <v>142.21592083504049</v>
          </cell>
          <cell r="BJ46">
            <v>109.34562517303705</v>
          </cell>
        </row>
      </sheetData>
      <sheetData sheetId="56">
        <row r="40">
          <cell r="BH40">
            <v>52.371169798542958</v>
          </cell>
          <cell r="BI40">
            <v>139.29714650112678</v>
          </cell>
          <cell r="BJ40">
            <v>104.52675582009324</v>
          </cell>
        </row>
        <row r="41">
          <cell r="BH41">
            <v>73.393685856405554</v>
          </cell>
          <cell r="BI41">
            <v>150.51675364493099</v>
          </cell>
          <cell r="BJ41">
            <v>119.66752652952081</v>
          </cell>
        </row>
        <row r="42">
          <cell r="BH42">
            <v>67.09201001363806</v>
          </cell>
          <cell r="BI42">
            <v>144.33812455039242</v>
          </cell>
          <cell r="BJ42">
            <v>113.43967873569068</v>
          </cell>
        </row>
        <row r="43">
          <cell r="BH43">
            <v>51.104739860479917</v>
          </cell>
          <cell r="BI43">
            <v>141.43671702389585</v>
          </cell>
          <cell r="BJ43">
            <v>105.30392615852948</v>
          </cell>
        </row>
        <row r="44">
          <cell r="BH44">
            <v>60.932136078826716</v>
          </cell>
          <cell r="BI44">
            <v>144.86350403242815</v>
          </cell>
          <cell r="BJ44">
            <v>111.2909568509876</v>
          </cell>
        </row>
        <row r="45">
          <cell r="BH45">
            <v>56.106448863648524</v>
          </cell>
          <cell r="BI45">
            <v>139.66328496589122</v>
          </cell>
          <cell r="BJ45">
            <v>106.24055052499416</v>
          </cell>
        </row>
        <row r="46">
          <cell r="K46">
            <v>40.769929984784483</v>
          </cell>
          <cell r="U46">
            <v>77.42681988933353</v>
          </cell>
          <cell r="AE46">
            <v>175.22648218595799</v>
          </cell>
          <cell r="AO46">
            <v>104.2437469827924</v>
          </cell>
          <cell r="AY46">
            <v>149.19203319268195</v>
          </cell>
          <cell r="BH46">
            <v>59.098374937059006</v>
          </cell>
          <cell r="BI46">
            <v>142.88742078714412</v>
          </cell>
          <cell r="BJ46">
            <v>109.37180244711007</v>
          </cell>
        </row>
      </sheetData>
      <sheetData sheetId="57">
        <row r="40">
          <cell r="BH40">
            <v>55.369412487765146</v>
          </cell>
          <cell r="BI40">
            <v>146.50390436070566</v>
          </cell>
          <cell r="BJ40">
            <v>110.05010761152946</v>
          </cell>
        </row>
        <row r="41">
          <cell r="BH41">
            <v>83.302343159441222</v>
          </cell>
          <cell r="BI41">
            <v>151.87435353332151</v>
          </cell>
          <cell r="BJ41">
            <v>124.44554938376939</v>
          </cell>
        </row>
        <row r="42">
          <cell r="BH42">
            <v>65.980067613069764</v>
          </cell>
          <cell r="BI42">
            <v>147.30511357256501</v>
          </cell>
          <cell r="BJ42">
            <v>114.77509518876691</v>
          </cell>
        </row>
        <row r="43">
          <cell r="BH43">
            <v>62.635832992333235</v>
          </cell>
          <cell r="BI43">
            <v>149.13978261932047</v>
          </cell>
          <cell r="BJ43">
            <v>114.53820276852557</v>
          </cell>
        </row>
        <row r="44">
          <cell r="BH44">
            <v>70.95876912974245</v>
          </cell>
          <cell r="BI44">
            <v>150.59119187033329</v>
          </cell>
          <cell r="BJ44">
            <v>118.73822277409695</v>
          </cell>
        </row>
        <row r="45">
          <cell r="BH45">
            <v>53.456614321739949</v>
          </cell>
          <cell r="BI45">
            <v>144.3576556219372</v>
          </cell>
          <cell r="BJ45">
            <v>107.9972391018583</v>
          </cell>
        </row>
        <row r="46">
          <cell r="K46">
            <v>41.501890190576283</v>
          </cell>
          <cell r="U46">
            <v>87.114010414826708</v>
          </cell>
          <cell r="AE46">
            <v>172.09468746356285</v>
          </cell>
          <cell r="AO46">
            <v>119.54449241141427</v>
          </cell>
          <cell r="AY46">
            <v>153.02816441285114</v>
          </cell>
          <cell r="BH46">
            <v>64.307950302701499</v>
          </cell>
          <cell r="BI46">
            <v>148.22244809594275</v>
          </cell>
          <cell r="BJ46">
            <v>114.65664897864626</v>
          </cell>
        </row>
      </sheetData>
      <sheetData sheetId="58">
        <row r="40">
          <cell r="BH40">
            <v>51.051917498052646</v>
          </cell>
          <cell r="BI40">
            <v>141.81520950198635</v>
          </cell>
          <cell r="BJ40">
            <v>105.50989270041286</v>
          </cell>
        </row>
        <row r="41">
          <cell r="BH41">
            <v>92.109145916710943</v>
          </cell>
          <cell r="BI41">
            <v>148.19600900988175</v>
          </cell>
          <cell r="BJ41">
            <v>125.76126377261342</v>
          </cell>
        </row>
        <row r="42">
          <cell r="BH42">
            <v>64.783919995418827</v>
          </cell>
          <cell r="BI42">
            <v>143.35757558707499</v>
          </cell>
          <cell r="BJ42">
            <v>111.92811335041253</v>
          </cell>
        </row>
        <row r="43">
          <cell r="BH43">
            <v>63.596541188627754</v>
          </cell>
          <cell r="BI43">
            <v>144.35655510195076</v>
          </cell>
          <cell r="BJ43">
            <v>112.05254953662157</v>
          </cell>
        </row>
        <row r="44">
          <cell r="BH44">
            <v>69.581533554284817</v>
          </cell>
          <cell r="BI44">
            <v>143.09398768778749</v>
          </cell>
          <cell r="BJ44">
            <v>113.68900603438642</v>
          </cell>
        </row>
        <row r="45">
          <cell r="BH45">
            <v>55.393894179912394</v>
          </cell>
          <cell r="BI45">
            <v>145.10208678443323</v>
          </cell>
          <cell r="BJ45">
            <v>109.2188097426249</v>
          </cell>
        </row>
        <row r="46">
          <cell r="K46">
            <v>43.516294953348037</v>
          </cell>
          <cell r="U46">
            <v>84.864166230698544</v>
          </cell>
          <cell r="AE46">
            <v>163.85234527381954</v>
          </cell>
          <cell r="AO46">
            <v>111.45836106910856</v>
          </cell>
          <cell r="AY46">
            <v>156.26048969061054</v>
          </cell>
          <cell r="BH46">
            <v>64.190230592023283</v>
          </cell>
          <cell r="BI46">
            <v>143.85706534451288</v>
          </cell>
          <cell r="BJ46">
            <v>111.99033144351704</v>
          </cell>
        </row>
      </sheetData>
      <sheetData sheetId="59">
        <row r="40">
          <cell r="BH40">
            <v>49.876443210952651</v>
          </cell>
          <cell r="BI40">
            <v>141.59437252949505</v>
          </cell>
          <cell r="BJ40">
            <v>104.90720080207809</v>
          </cell>
        </row>
        <row r="41">
          <cell r="BH41">
            <v>86.967475215758782</v>
          </cell>
          <cell r="BI41">
            <v>148.48386626005038</v>
          </cell>
          <cell r="BJ41">
            <v>123.87730984233374</v>
          </cell>
        </row>
        <row r="42">
          <cell r="BH42">
            <v>68.412125912664862</v>
          </cell>
          <cell r="BI42">
            <v>144.87726459373735</v>
          </cell>
          <cell r="BJ42">
            <v>114.29120912130836</v>
          </cell>
        </row>
        <row r="43">
          <cell r="BH43">
            <v>55.079020992316373</v>
          </cell>
          <cell r="BI43">
            <v>142.72075645280816</v>
          </cell>
          <cell r="BJ43">
            <v>107.66406226861145</v>
          </cell>
        </row>
        <row r="44">
          <cell r="BH44">
            <v>65.856070947575404</v>
          </cell>
          <cell r="BI44">
            <v>144.7952395152339</v>
          </cell>
          <cell r="BJ44">
            <v>113.21957208817051</v>
          </cell>
        </row>
        <row r="45">
          <cell r="BH45">
            <v>55.038972276299631</v>
          </cell>
          <cell r="BI45">
            <v>142.17358427323086</v>
          </cell>
          <cell r="BJ45">
            <v>107.31973947445837</v>
          </cell>
        </row>
        <row r="46">
          <cell r="K46">
            <v>44.710663969637757</v>
          </cell>
          <cell r="U46">
            <v>78.780482935343485</v>
          </cell>
          <cell r="AE46">
            <v>162.1681979945738</v>
          </cell>
          <cell r="AO46">
            <v>112.74506386381657</v>
          </cell>
          <cell r="AY46">
            <v>156.48376971142787</v>
          </cell>
          <cell r="BH46">
            <v>61.745573452490618</v>
          </cell>
          <cell r="BI46">
            <v>143.79901052327273</v>
          </cell>
          <cell r="BJ46">
            <v>110.9776356949599</v>
          </cell>
        </row>
      </sheetData>
      <sheetData sheetId="60">
        <row r="40">
          <cell r="BH40">
            <v>49.781967423773274</v>
          </cell>
          <cell r="BI40">
            <v>134.94383230128835</v>
          </cell>
          <cell r="BJ40">
            <v>100.87908635028232</v>
          </cell>
        </row>
        <row r="41">
          <cell r="BH41">
            <v>91.417626488599652</v>
          </cell>
          <cell r="BI41">
            <v>140.74910427191236</v>
          </cell>
          <cell r="BJ41">
            <v>121.01651315858726</v>
          </cell>
        </row>
        <row r="42">
          <cell r="BH42">
            <v>67.465579625477545</v>
          </cell>
          <cell r="BI42">
            <v>137.9757534731697</v>
          </cell>
          <cell r="BJ42">
            <v>109.77168393409286</v>
          </cell>
        </row>
        <row r="43">
          <cell r="BH43">
            <v>58.7451770235579</v>
          </cell>
          <cell r="BI43">
            <v>135.62728519060633</v>
          </cell>
          <cell r="BJ43">
            <v>104.87444192378696</v>
          </cell>
        </row>
        <row r="44">
          <cell r="BH44">
            <v>65.526825541096301</v>
          </cell>
          <cell r="BI44">
            <v>135.87285001701352</v>
          </cell>
          <cell r="BJ44">
            <v>107.73444022664664</v>
          </cell>
        </row>
        <row r="45">
          <cell r="BH45">
            <v>59.154596023784244</v>
          </cell>
          <cell r="BI45">
            <v>138.31671663510431</v>
          </cell>
          <cell r="BJ45">
            <v>106.65186839057628</v>
          </cell>
        </row>
        <row r="46">
          <cell r="K46">
            <v>45.126932583712886</v>
          </cell>
          <cell r="U46">
            <v>81.083824065322545</v>
          </cell>
          <cell r="AE46">
            <v>149.39325259658591</v>
          </cell>
          <cell r="AO46">
            <v>104.70185978498759</v>
          </cell>
          <cell r="AY46">
            <v>156.30944561409055</v>
          </cell>
          <cell r="BH46">
            <v>63.105378324517716</v>
          </cell>
          <cell r="BI46">
            <v>136.80151933188802</v>
          </cell>
          <cell r="BJ46">
            <v>107.3230629289399</v>
          </cell>
        </row>
      </sheetData>
      <sheetData sheetId="61">
        <row r="40">
          <cell r="BH40">
            <v>47.679978963606985</v>
          </cell>
          <cell r="BI40">
            <v>131.35565823061299</v>
          </cell>
          <cell r="BJ40">
            <v>97.885386523810581</v>
          </cell>
        </row>
        <row r="41">
          <cell r="BH41">
            <v>95.328862444844177</v>
          </cell>
          <cell r="BI41">
            <v>141.33084732738843</v>
          </cell>
          <cell r="BJ41">
            <v>122.93005337437071</v>
          </cell>
        </row>
        <row r="42">
          <cell r="BH42">
            <v>65.934102048509686</v>
          </cell>
          <cell r="BI42">
            <v>139.095287582949</v>
          </cell>
          <cell r="BJ42">
            <v>109.83081336917328</v>
          </cell>
        </row>
        <row r="43">
          <cell r="BH43">
            <v>59.921141306696114</v>
          </cell>
          <cell r="BI43">
            <v>130.00014990021324</v>
          </cell>
          <cell r="BJ43">
            <v>101.9685464628064</v>
          </cell>
        </row>
        <row r="44">
          <cell r="BH44">
            <v>66.160895926685399</v>
          </cell>
          <cell r="BI44">
            <v>137.39625967379166</v>
          </cell>
          <cell r="BJ44">
            <v>108.90211417494918</v>
          </cell>
        </row>
        <row r="45">
          <cell r="BH45">
            <v>57.652279481731433</v>
          </cell>
          <cell r="BI45">
            <v>129.90009932586918</v>
          </cell>
          <cell r="BJ45">
            <v>101.00097138821408</v>
          </cell>
        </row>
        <row r="46">
          <cell r="K46">
            <v>45.336743363786596</v>
          </cell>
          <cell r="U46">
            <v>80.518499991419191</v>
          </cell>
          <cell r="AE46">
            <v>148.03688986089125</v>
          </cell>
          <cell r="AO46">
            <v>97.586030983674959</v>
          </cell>
          <cell r="AY46">
            <v>158.02023538017716</v>
          </cell>
          <cell r="BH46">
            <v>62.927621677602893</v>
          </cell>
          <cell r="BI46">
            <v>134.54771874158112</v>
          </cell>
          <cell r="BJ46">
            <v>105.89967991598982</v>
          </cell>
        </row>
      </sheetData>
      <sheetData sheetId="62">
        <row r="40">
          <cell r="BH40">
            <v>55.294248039170618</v>
          </cell>
          <cell r="BI40">
            <v>130.35467827368964</v>
          </cell>
          <cell r="BJ40">
            <v>100.33050617988204</v>
          </cell>
        </row>
        <row r="41">
          <cell r="BH41">
            <v>83.334841619698466</v>
          </cell>
          <cell r="BI41">
            <v>135.73367677803012</v>
          </cell>
          <cell r="BJ41">
            <v>114.77414271469748</v>
          </cell>
        </row>
        <row r="42">
          <cell r="BH42">
            <v>69.096930662265166</v>
          </cell>
          <cell r="BI42">
            <v>136.17073563241942</v>
          </cell>
          <cell r="BJ42">
            <v>109.34121364435771</v>
          </cell>
        </row>
        <row r="43">
          <cell r="BH43">
            <v>59.437545307613888</v>
          </cell>
          <cell r="BI43">
            <v>127.98117995773778</v>
          </cell>
          <cell r="BJ43">
            <v>100.56372609768822</v>
          </cell>
        </row>
        <row r="44">
          <cell r="BH44">
            <v>67.595834276672377</v>
          </cell>
          <cell r="BI44">
            <v>135.57585678345291</v>
          </cell>
          <cell r="BJ44">
            <v>108.38384778074069</v>
          </cell>
        </row>
        <row r="45">
          <cell r="BH45">
            <v>58.836370351059607</v>
          </cell>
          <cell r="BI45">
            <v>126.36559628773101</v>
          </cell>
          <cell r="BJ45">
            <v>99.353905913062448</v>
          </cell>
        </row>
        <row r="46">
          <cell r="K46">
            <v>45.275461841868299</v>
          </cell>
          <cell r="U46">
            <v>83.259014128010762</v>
          </cell>
          <cell r="AE46">
            <v>150.51636830224399</v>
          </cell>
          <cell r="AO46">
            <v>90.133411498211814</v>
          </cell>
          <cell r="AY46">
            <v>155.57809358477999</v>
          </cell>
          <cell r="BH46">
            <v>64.267237984939527</v>
          </cell>
          <cell r="BI46">
            <v>132.07595779507861</v>
          </cell>
          <cell r="BJ46">
            <v>104.95246987102296</v>
          </cell>
        </row>
      </sheetData>
      <sheetData sheetId="63">
        <row r="40">
          <cell r="BH40">
            <v>63.360641916729826</v>
          </cell>
          <cell r="BI40">
            <v>142.6366438007708</v>
          </cell>
          <cell r="BJ40">
            <v>110.92624304715441</v>
          </cell>
        </row>
        <row r="41">
          <cell r="BH41">
            <v>83.776453351740372</v>
          </cell>
          <cell r="BI41">
            <v>139.32834012129257</v>
          </cell>
          <cell r="BJ41">
            <v>117.1075854134717</v>
          </cell>
        </row>
        <row r="42">
          <cell r="BH42">
            <v>74.81842964406448</v>
          </cell>
          <cell r="BI42">
            <v>142.47687827823049</v>
          </cell>
          <cell r="BJ42">
            <v>115.41349882456409</v>
          </cell>
        </row>
        <row r="43">
          <cell r="BH43">
            <v>64.968973507801905</v>
          </cell>
          <cell r="BI43">
            <v>140.67909496844504</v>
          </cell>
          <cell r="BJ43">
            <v>110.39504638418778</v>
          </cell>
        </row>
        <row r="44">
          <cell r="BH44">
            <v>75.366066654607636</v>
          </cell>
          <cell r="BI44">
            <v>144.10113648614552</v>
          </cell>
          <cell r="BJ44">
            <v>116.60710855353037</v>
          </cell>
        </row>
        <row r="45">
          <cell r="BH45">
            <v>60.965105921253816</v>
          </cell>
          <cell r="BI45">
            <v>137.46126842612506</v>
          </cell>
          <cell r="BJ45">
            <v>106.86280342417656</v>
          </cell>
        </row>
        <row r="46">
          <cell r="K46">
            <v>53.125228020644549</v>
          </cell>
          <cell r="U46">
            <v>86.662175131221829</v>
          </cell>
          <cell r="AE46">
            <v>159.23440127010571</v>
          </cell>
          <cell r="AO46">
            <v>104.09328966321223</v>
          </cell>
          <cell r="AY46">
            <v>161.40626893669531</v>
          </cell>
          <cell r="BH46">
            <v>69.893701575933193</v>
          </cell>
          <cell r="BI46">
            <v>141.57798662333775</v>
          </cell>
          <cell r="BJ46">
            <v>112.9042726043759</v>
          </cell>
        </row>
      </sheetData>
      <sheetData sheetId="64">
        <row r="40">
          <cell r="BH40">
            <v>61.942924385053786</v>
          </cell>
          <cell r="BI40">
            <v>149.47522943072872</v>
          </cell>
          <cell r="BJ40">
            <v>114.46230741245874</v>
          </cell>
        </row>
        <row r="41">
          <cell r="BH41">
            <v>96.410749098812971</v>
          </cell>
          <cell r="BI41">
            <v>135.67973952374624</v>
          </cell>
          <cell r="BJ41">
            <v>119.97214335377294</v>
          </cell>
        </row>
        <row r="42">
          <cell r="BH42">
            <v>74.740146294694597</v>
          </cell>
          <cell r="BI42">
            <v>144.39634334411019</v>
          </cell>
          <cell r="BJ42">
            <v>116.53386452434395</v>
          </cell>
        </row>
        <row r="43">
          <cell r="BH43">
            <v>71.205110292218848</v>
          </cell>
          <cell r="BI43">
            <v>145.72500197687847</v>
          </cell>
          <cell r="BJ43">
            <v>115.9170453030146</v>
          </cell>
        </row>
        <row r="44">
          <cell r="BH44">
            <v>76.666115234669277</v>
          </cell>
          <cell r="BI44">
            <v>150.39136582658253</v>
          </cell>
          <cell r="BJ44">
            <v>120.90126558981724</v>
          </cell>
        </row>
        <row r="45">
          <cell r="BH45">
            <v>66.946412757794121</v>
          </cell>
          <cell r="BI45">
            <v>136.36322591582407</v>
          </cell>
          <cell r="BJ45">
            <v>108.59650065261208</v>
          </cell>
        </row>
        <row r="46">
          <cell r="K46">
            <v>55.626139171638087</v>
          </cell>
          <cell r="U46">
            <v>90.319117415275372</v>
          </cell>
          <cell r="AE46">
            <v>166.19090368059304</v>
          </cell>
          <cell r="AO46">
            <v>106.23194386737444</v>
          </cell>
          <cell r="AY46">
            <v>162.75917043351546</v>
          </cell>
          <cell r="BH46">
            <v>72.972628293456722</v>
          </cell>
          <cell r="BI46">
            <v>145.0606726604943</v>
          </cell>
          <cell r="BJ46">
            <v>116.22545491367927</v>
          </cell>
        </row>
      </sheetData>
      <sheetData sheetId="65">
        <row r="40">
          <cell r="BH40">
            <v>63.735135422624978</v>
          </cell>
          <cell r="BI40">
            <v>142.61619854647611</v>
          </cell>
          <cell r="BJ40">
            <v>111.06377329693564</v>
          </cell>
        </row>
        <row r="41">
          <cell r="BH41">
            <v>96.158540428009886</v>
          </cell>
          <cell r="BI41">
            <v>147.18517738511972</v>
          </cell>
          <cell r="BJ41">
            <v>126.77452260227578</v>
          </cell>
        </row>
        <row r="42">
          <cell r="BH42">
            <v>77.422934223558912</v>
          </cell>
          <cell r="BI42">
            <v>144.47611104920898</v>
          </cell>
          <cell r="BJ42">
            <v>117.65484031894896</v>
          </cell>
        </row>
        <row r="43">
          <cell r="BH43">
            <v>70.798315825137394</v>
          </cell>
          <cell r="BI43">
            <v>143.68043250047512</v>
          </cell>
          <cell r="BJ43">
            <v>114.52758583034003</v>
          </cell>
        </row>
        <row r="44">
          <cell r="BH44">
            <v>77.328610442580185</v>
          </cell>
          <cell r="BI44">
            <v>145.48595418387697</v>
          </cell>
          <cell r="BJ44">
            <v>118.22301668735824</v>
          </cell>
        </row>
        <row r="45">
          <cell r="BH45">
            <v>68.860227763022181</v>
          </cell>
          <cell r="BI45">
            <v>141.78152679167985</v>
          </cell>
          <cell r="BJ45">
            <v>112.61300718021675</v>
          </cell>
        </row>
        <row r="46">
          <cell r="BH46">
            <v>74.110625024348153</v>
          </cell>
          <cell r="BI46">
            <v>144.07827177484205</v>
          </cell>
          <cell r="BJ46">
            <v>116.0912130746445</v>
          </cell>
        </row>
      </sheetData>
      <sheetData sheetId="66">
        <row r="40">
          <cell r="BH40">
            <v>58.098184511100847</v>
          </cell>
          <cell r="BI40">
            <v>141.66578465454614</v>
          </cell>
          <cell r="BJ40">
            <v>108.23874459716804</v>
          </cell>
        </row>
        <row r="41">
          <cell r="BH41">
            <v>83.281142061248175</v>
          </cell>
          <cell r="BI41">
            <v>142.9501454759116</v>
          </cell>
          <cell r="BJ41">
            <v>119.08254411004623</v>
          </cell>
        </row>
        <row r="42">
          <cell r="BH42">
            <v>68.957076149038514</v>
          </cell>
          <cell r="BI42">
            <v>145.5777962080075</v>
          </cell>
          <cell r="BJ42">
            <v>114.92950818441992</v>
          </cell>
        </row>
        <row r="43">
          <cell r="BH43">
            <v>63.356385705257509</v>
          </cell>
          <cell r="BI43">
            <v>138.57576402675866</v>
          </cell>
          <cell r="BJ43">
            <v>108.48801269815822</v>
          </cell>
        </row>
        <row r="44">
          <cell r="BH44">
            <v>67.008377069510402</v>
          </cell>
          <cell r="BI44">
            <v>143.03825763296979</v>
          </cell>
          <cell r="BJ44">
            <v>112.62630540758603</v>
          </cell>
        </row>
        <row r="45">
          <cell r="BH45">
            <v>64.767203010662001</v>
          </cell>
          <cell r="BI45">
            <v>140.50805364458378</v>
          </cell>
          <cell r="BJ45">
            <v>110.21171339101507</v>
          </cell>
        </row>
        <row r="46">
          <cell r="BH46">
            <v>66.156730927148004</v>
          </cell>
          <cell r="BI46">
            <v>142.07678011738309</v>
          </cell>
          <cell r="BJ46">
            <v>111.70876044128904</v>
          </cell>
        </row>
      </sheetData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Sumário"/>
      <sheetName val="Índices"/>
      <sheetName val="Índices2"/>
      <sheetName val="Metodologia"/>
      <sheetName val="Questionário"/>
      <sheetName val="Relatório"/>
      <sheetName val="Comércio eletrônico"/>
      <sheetName val="prox3m"/>
      <sheetName val="Segmentação"/>
      <sheetName val="P1-Aquisição de Duráveis"/>
      <sheetName val="P2-Situação Atual Familia"/>
      <sheetName val="P3-Situação Familia 12 meses"/>
      <sheetName val="P4-Situação Brasil 12 meses"/>
      <sheetName val="P5-Sit Brasil 5 an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27">
          <cell r="E27">
            <v>110.20226819438361</v>
          </cell>
          <cell r="F27">
            <v>111.87872818773744</v>
          </cell>
          <cell r="G27">
            <v>123.22958092824517</v>
          </cell>
          <cell r="H27">
            <v>-1.4984617902883746E-2</v>
          </cell>
          <cell r="I27">
            <v>-0.10571579190427649</v>
          </cell>
        </row>
        <row r="28">
          <cell r="E28">
            <v>114.71948605966972</v>
          </cell>
          <cell r="F28">
            <v>112.95590801236081</v>
          </cell>
          <cell r="G28">
            <v>124.02343859021251</v>
          </cell>
          <cell r="H28">
            <v>1.5612977473616674E-2</v>
          </cell>
          <cell r="I28">
            <v>-7.5017695334864132E-2</v>
          </cell>
        </row>
        <row r="29">
          <cell r="E29">
            <v>105.68505032909748</v>
          </cell>
          <cell r="F29">
            <v>110.80154836311408</v>
          </cell>
          <cell r="G29">
            <v>122.43572326627782</v>
          </cell>
          <cell r="H29">
            <v>-4.6177134792819263E-2</v>
          </cell>
          <cell r="I29">
            <v>-0.13681197358348063</v>
          </cell>
        </row>
        <row r="30">
          <cell r="E30">
            <v>114.54326246605937</v>
          </cell>
          <cell r="F30">
            <v>116.28284869943585</v>
          </cell>
          <cell r="G30">
            <v>126.46203267047743</v>
          </cell>
          <cell r="H30">
            <v>-1.4959955426211646E-2</v>
          </cell>
          <cell r="I30">
            <v>-9.4247814563243937E-2</v>
          </cell>
        </row>
        <row r="31">
          <cell r="E31">
            <v>103.11959333007049</v>
          </cell>
          <cell r="F31">
            <v>104.69305787917691</v>
          </cell>
          <cell r="G31">
            <v>117.95558071723465</v>
          </cell>
          <cell r="H31">
            <v>-1.5029311216817276E-2</v>
          </cell>
          <cell r="I31">
            <v>-0.12577605312909501</v>
          </cell>
        </row>
        <row r="32">
          <cell r="E32">
            <v>107.07380226680183</v>
          </cell>
          <cell r="F32">
            <v>109.55861801271219</v>
          </cell>
          <cell r="G32">
            <v>121.36523971204792</v>
          </cell>
          <cell r="H32">
            <v>-2.268023995722579E-2</v>
          </cell>
          <cell r="I32">
            <v>-0.11775560678785835</v>
          </cell>
        </row>
        <row r="33">
          <cell r="E33">
            <v>116.85025829049482</v>
          </cell>
          <cell r="F33">
            <v>116.80896230966614</v>
          </cell>
          <cell r="G33">
            <v>127.19130601266427</v>
          </cell>
          <cell r="H33">
            <v>3.5353435226315177E-4</v>
          </cell>
          <cell r="I33">
            <v>-8.1303101967832636E-2</v>
          </cell>
        </row>
        <row r="34">
          <cell r="E34">
            <v>105.76970180213085</v>
          </cell>
          <cell r="F34">
            <v>108.09070738458624</v>
          </cell>
          <cell r="G34">
            <v>116.66641264404188</v>
          </cell>
          <cell r="H34">
            <v>-2.147275782179181E-2</v>
          </cell>
          <cell r="I34">
            <v>-9.3400582009474542E-2</v>
          </cell>
        </row>
        <row r="35">
          <cell r="E35">
            <v>112.05550827196519</v>
          </cell>
          <cell r="F35">
            <v>112.01268774354307</v>
          </cell>
          <cell r="G35">
            <v>118.40541312971044</v>
          </cell>
          <cell r="H35">
            <v>3.8228284031682769E-4</v>
          </cell>
          <cell r="I35">
            <v>-5.3628501348912727E-2</v>
          </cell>
        </row>
        <row r="36">
          <cell r="E36">
            <v>99.483895332296498</v>
          </cell>
          <cell r="F36">
            <v>104.16872702562942</v>
          </cell>
          <cell r="G36">
            <v>114.92741215837333</v>
          </cell>
          <cell r="H36">
            <v>-4.4973494705184192E-2</v>
          </cell>
          <cell r="I36">
            <v>-0.13437626877733233</v>
          </cell>
        </row>
        <row r="37">
          <cell r="E37">
            <v>112.65938038357024</v>
          </cell>
          <cell r="F37">
            <v>114.83521878923128</v>
          </cell>
          <cell r="G37">
            <v>121.76282519067462</v>
          </cell>
          <cell r="H37">
            <v>-1.8947483434107237E-2</v>
          </cell>
          <cell r="I37">
            <v>-7.4763744951292233E-2</v>
          </cell>
        </row>
        <row r="38">
          <cell r="E38">
            <v>94.528647274519216</v>
          </cell>
          <cell r="F38">
            <v>97.086504566481182</v>
          </cell>
          <cell r="G38">
            <v>108.35121322585162</v>
          </cell>
          <cell r="H38">
            <v>-2.634616730083672E-2</v>
          </cell>
          <cell r="I38">
            <v>-0.12757186135535092</v>
          </cell>
        </row>
        <row r="39">
          <cell r="E39">
            <v>100.12451000387421</v>
          </cell>
          <cell r="F39">
            <v>103.77809067112415</v>
          </cell>
          <cell r="G39">
            <v>112.68681073834692</v>
          </cell>
          <cell r="H39">
            <v>-3.5205703281131373E-2</v>
          </cell>
          <cell r="I39">
            <v>-0.11147977879719873</v>
          </cell>
        </row>
        <row r="40">
          <cell r="E40">
            <v>117.7657343734262</v>
          </cell>
          <cell r="F40">
            <v>117.25501790069322</v>
          </cell>
          <cell r="G40">
            <v>125.12306669364366</v>
          </cell>
          <cell r="H40">
            <v>4.3556044071864086E-3</v>
          </cell>
          <cell r="I40">
            <v>-5.8800767233682438E-2</v>
          </cell>
        </row>
        <row r="41">
          <cell r="E41">
            <v>113.15731245588545</v>
          </cell>
          <cell r="F41">
            <v>114.40407538983824</v>
          </cell>
          <cell r="G41">
            <v>127.60502645104737</v>
          </cell>
          <cell r="H41">
            <v>-1.0897889167884811E-2</v>
          </cell>
          <cell r="I41">
            <v>-0.11322213863342168</v>
          </cell>
        </row>
        <row r="42">
          <cell r="E42">
            <v>116.49547125147274</v>
          </cell>
          <cell r="F42">
            <v>113.58472152490599</v>
          </cell>
          <cell r="G42">
            <v>127.76878889721388</v>
          </cell>
          <cell r="H42">
            <v>2.5626243455009856E-2</v>
          </cell>
          <cell r="I42">
            <v>-8.8232171119741798E-2</v>
          </cell>
        </row>
        <row r="43">
          <cell r="E43">
            <v>109.81915366029814</v>
          </cell>
          <cell r="F43">
            <v>115.22342925477052</v>
          </cell>
          <cell r="G43">
            <v>127.44126400488081</v>
          </cell>
          <cell r="H43">
            <v>-4.6902575538894875E-2</v>
          </cell>
          <cell r="I43">
            <v>-0.13827633052908017</v>
          </cell>
        </row>
        <row r="44">
          <cell r="E44">
            <v>115.79918385438548</v>
          </cell>
          <cell r="F44">
            <v>117.24793530623889</v>
          </cell>
          <cell r="G44">
            <v>129.59483765701262</v>
          </cell>
          <cell r="H44">
            <v>-1.2356306727870581E-2</v>
          </cell>
          <cell r="I44">
            <v>-0.10645218630651709</v>
          </cell>
        </row>
        <row r="45">
          <cell r="E45">
            <v>108.84689070043801</v>
          </cell>
          <cell r="F45">
            <v>109.76409342097406</v>
          </cell>
          <cell r="G45">
            <v>124.35849237815667</v>
          </cell>
          <cell r="H45">
            <v>-8.3561271445876661E-3</v>
          </cell>
          <cell r="I45">
            <v>-0.12473295052942635</v>
          </cell>
        </row>
        <row r="46">
          <cell r="E46">
            <v>111.70666377542027</v>
          </cell>
          <cell r="F46">
            <v>113.41230290710421</v>
          </cell>
          <cell r="G46">
            <v>127.1508590278486</v>
          </cell>
          <cell r="H46">
            <v>-1.5039277820511399E-2</v>
          </cell>
          <cell r="I46">
            <v>-0.12146355416321442</v>
          </cell>
        </row>
        <row r="47">
          <cell r="E47">
            <v>116.23994090187394</v>
          </cell>
          <cell r="F47">
            <v>116.51159191564808</v>
          </cell>
          <cell r="G47">
            <v>128.57013222534468</v>
          </cell>
          <cell r="H47">
            <v>-2.3315363673926948E-3</v>
          </cell>
          <cell r="I47">
            <v>-9.5902455026332545E-2</v>
          </cell>
        </row>
      </sheetData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1"/>
  <dimension ref="B1:U263"/>
  <sheetViews>
    <sheetView showGridLines="0" tabSelected="1" zoomScaleNormal="100" workbookViewId="0">
      <selection activeCell="C2" sqref="C2"/>
    </sheetView>
  </sheetViews>
  <sheetFormatPr defaultColWidth="9.1328125" defaultRowHeight="14.75" x14ac:dyDescent="0.75"/>
  <cols>
    <col min="1" max="1" width="2.26953125" customWidth="1"/>
    <col min="2" max="2" width="17.1328125" customWidth="1"/>
    <col min="3" max="4" width="10.40625" customWidth="1"/>
    <col min="5" max="19" width="8.40625" customWidth="1"/>
    <col min="20" max="20" width="3" customWidth="1"/>
    <col min="21" max="21" width="3.1328125" customWidth="1"/>
    <col min="22" max="59" width="8.1328125" customWidth="1"/>
    <col min="60" max="60" width="12.40625" customWidth="1"/>
    <col min="61" max="63" width="8.1328125" customWidth="1"/>
  </cols>
  <sheetData>
    <row r="1" spans="2:21" x14ac:dyDescent="0.75">
      <c r="U1" s="3"/>
    </row>
    <row r="2" spans="2:21" x14ac:dyDescent="0.75">
      <c r="B2" s="4" t="s">
        <v>4</v>
      </c>
      <c r="C2" s="4">
        <f>MAX(Série_histórica!5:5)</f>
        <v>46143</v>
      </c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U2" s="3"/>
    </row>
    <row r="3" spans="2:21" ht="30" customHeight="1" x14ac:dyDescent="0.75">
      <c r="B3" s="5" t="s">
        <v>5</v>
      </c>
      <c r="C3" s="6" t="s">
        <v>0</v>
      </c>
      <c r="E3" s="141" t="s">
        <v>37</v>
      </c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2"/>
      <c r="U3" s="3"/>
    </row>
    <row r="4" spans="2:21" x14ac:dyDescent="0.75">
      <c r="B4" s="4"/>
      <c r="C4" s="4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U4" s="3"/>
    </row>
    <row r="5" spans="2:21" x14ac:dyDescent="0.75"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3"/>
    </row>
    <row r="6" spans="2:21" x14ac:dyDescent="0.75">
      <c r="C6" s="1"/>
      <c r="S6" s="142"/>
      <c r="U6" s="3"/>
    </row>
    <row r="7" spans="2:21" ht="18.5" thickBot="1" x14ac:dyDescent="0.9">
      <c r="B7" s="25" t="s">
        <v>32</v>
      </c>
      <c r="C7" s="1"/>
      <c r="I7" s="25" t="str">
        <f>CONCATENATE("ICEA-",$C$3)</f>
        <v>ICEA-SP</v>
      </c>
      <c r="N7" s="25" t="str">
        <f>CONCATENATE("IEC-",$C$3)</f>
        <v>IEC-SP</v>
      </c>
      <c r="S7" s="142"/>
      <c r="U7" s="3"/>
    </row>
    <row r="8" spans="2:21" ht="30" customHeight="1" thickBot="1" x14ac:dyDescent="0.9">
      <c r="B8" s="129" t="s">
        <v>31</v>
      </c>
      <c r="C8" s="129"/>
      <c r="D8" s="33">
        <f t="shared" ref="D8:D15" si="0">D21</f>
        <v>45778</v>
      </c>
      <c r="E8" s="9">
        <f t="shared" ref="E8:F15" si="1">O21</f>
        <v>46113</v>
      </c>
      <c r="F8" s="9">
        <f t="shared" si="1"/>
        <v>46143</v>
      </c>
      <c r="G8" s="26" t="str">
        <f>TEXT(F8,"MMM")&amp;"/"&amp;TEXT(E8,"MMM")&amp;" (%)"</f>
        <v>mai/abr (%)</v>
      </c>
      <c r="H8" s="26" t="str">
        <f>TEXT(F8,"MMM")&amp;"/"&amp;TEXT(F8,"MMM")&amp;" (%)"</f>
        <v>mai/mai (%)</v>
      </c>
      <c r="I8" s="33">
        <f t="shared" ref="I8:R8" si="2">D8</f>
        <v>45778</v>
      </c>
      <c r="J8" s="9">
        <f t="shared" si="2"/>
        <v>46113</v>
      </c>
      <c r="K8" s="9">
        <f t="shared" si="2"/>
        <v>46143</v>
      </c>
      <c r="L8" s="26" t="str">
        <f t="shared" si="2"/>
        <v>mai/abr (%)</v>
      </c>
      <c r="M8" s="26" t="str">
        <f t="shared" si="2"/>
        <v>mai/mai (%)</v>
      </c>
      <c r="N8" s="33">
        <f t="shared" si="2"/>
        <v>45778</v>
      </c>
      <c r="O8" s="9">
        <f t="shared" si="2"/>
        <v>46113</v>
      </c>
      <c r="P8" s="9">
        <f t="shared" si="2"/>
        <v>46143</v>
      </c>
      <c r="Q8" s="26" t="str">
        <f t="shared" si="2"/>
        <v>mai/abr (%)</v>
      </c>
      <c r="R8" s="26" t="str">
        <f t="shared" si="2"/>
        <v>mai/mai (%)</v>
      </c>
      <c r="U8" s="3"/>
    </row>
    <row r="9" spans="2:21" ht="20.25" customHeight="1" x14ac:dyDescent="0.75">
      <c r="B9" s="133" t="s">
        <v>18</v>
      </c>
      <c r="C9" s="133"/>
      <c r="D9" s="34">
        <f t="shared" si="0"/>
        <v>108.78433180084907</v>
      </c>
      <c r="E9" s="7">
        <f t="shared" si="1"/>
        <v>119.67270130181275</v>
      </c>
      <c r="F9" s="7">
        <f t="shared" si="1"/>
        <v>118.91531261214466</v>
      </c>
      <c r="G9" s="17">
        <f t="shared" ref="G9:G15" si="3">F9/E9-1</f>
        <v>-6.3288342406341291E-3</v>
      </c>
      <c r="H9" s="17">
        <f t="shared" ref="H9:H15" si="4">F9/D9-1</f>
        <v>9.3129043894320418E-2</v>
      </c>
      <c r="I9" s="34">
        <f t="shared" ref="I9:I15" si="5">D47</f>
        <v>98.374843946858789</v>
      </c>
      <c r="J9" s="7">
        <f t="shared" ref="J9:K15" si="6">O47</f>
        <v>114.55303492085687</v>
      </c>
      <c r="K9" s="7">
        <f t="shared" si="6"/>
        <v>109.01267484395589</v>
      </c>
      <c r="L9" s="17">
        <f t="shared" ref="L9:L15" si="7">K9/J9-1</f>
        <v>-4.8365022198920693E-2</v>
      </c>
      <c r="M9" s="17">
        <f t="shared" ref="M9:M15" si="8">K9/I9-1</f>
        <v>0.10813568256172856</v>
      </c>
      <c r="N9" s="34">
        <f t="shared" ref="N9:N15" si="9">D72</f>
        <v>115.72399037017594</v>
      </c>
      <c r="O9" s="7">
        <f t="shared" ref="O9:P15" si="10">O72</f>
        <v>123.08581222245</v>
      </c>
      <c r="P9" s="7">
        <f t="shared" si="10"/>
        <v>125.5170711242705</v>
      </c>
      <c r="Q9" s="17">
        <f t="shared" ref="Q9:Q15" si="11">P9/O9-1</f>
        <v>1.9752551962906484E-2</v>
      </c>
      <c r="R9" s="17">
        <f>P9/N9-1</f>
        <v>8.4624464838868985E-2</v>
      </c>
      <c r="U9" s="3"/>
    </row>
    <row r="10" spans="2:21" ht="20.25" customHeight="1" x14ac:dyDescent="0.75">
      <c r="B10" s="134" t="s">
        <v>19</v>
      </c>
      <c r="C10" s="134"/>
      <c r="D10" s="35">
        <f t="shared" si="0"/>
        <v>117.99225629893513</v>
      </c>
      <c r="E10" s="11">
        <f t="shared" si="1"/>
        <v>124.02035539362187</v>
      </c>
      <c r="F10" s="11">
        <f t="shared" si="1"/>
        <v>124.0385623050831</v>
      </c>
      <c r="G10" s="18">
        <f t="shared" si="3"/>
        <v>1.4680583202197894E-4</v>
      </c>
      <c r="H10" s="18">
        <f t="shared" si="4"/>
        <v>5.1243244224685069E-2</v>
      </c>
      <c r="I10" s="35">
        <f t="shared" si="5"/>
        <v>114.77689928683064</v>
      </c>
      <c r="J10" s="11">
        <f t="shared" si="6"/>
        <v>128.69685629472093</v>
      </c>
      <c r="K10" s="11">
        <f t="shared" si="6"/>
        <v>119.72127529440779</v>
      </c>
      <c r="L10" s="18">
        <f t="shared" si="7"/>
        <v>-6.9742037674632162E-2</v>
      </c>
      <c r="M10" s="18">
        <f t="shared" si="8"/>
        <v>4.3078145849026805E-2</v>
      </c>
      <c r="N10" s="35">
        <f t="shared" si="9"/>
        <v>120.13582764033811</v>
      </c>
      <c r="O10" s="11">
        <f t="shared" si="10"/>
        <v>120.90268812622246</v>
      </c>
      <c r="P10" s="11">
        <f t="shared" si="10"/>
        <v>126.91675364553332</v>
      </c>
      <c r="Q10" s="18">
        <f t="shared" si="11"/>
        <v>4.9743025672284169E-2</v>
      </c>
      <c r="R10" s="18">
        <f t="shared" ref="R10:R15" si="12">P10/N10-1</f>
        <v>5.644382811009474E-2</v>
      </c>
      <c r="U10" s="3"/>
    </row>
    <row r="11" spans="2:21" ht="20.25" customHeight="1" x14ac:dyDescent="0.75">
      <c r="B11" s="127" t="s">
        <v>20</v>
      </c>
      <c r="C11" s="127"/>
      <c r="D11" s="36">
        <f t="shared" si="0"/>
        <v>113.59628064352164</v>
      </c>
      <c r="E11" s="8">
        <f t="shared" si="1"/>
        <v>124.30429153282839</v>
      </c>
      <c r="F11" s="8">
        <f t="shared" si="1"/>
        <v>122.53128164478839</v>
      </c>
      <c r="G11" s="19">
        <f t="shared" si="3"/>
        <v>-1.4263464810237436E-2</v>
      </c>
      <c r="H11" s="19">
        <f t="shared" si="4"/>
        <v>7.8655753081439572E-2</v>
      </c>
      <c r="I11" s="36">
        <f t="shared" si="5"/>
        <v>107.09056155730691</v>
      </c>
      <c r="J11" s="8">
        <f t="shared" si="6"/>
        <v>122.11672050687132</v>
      </c>
      <c r="K11" s="8">
        <f t="shared" si="6"/>
        <v>115.75297852549949</v>
      </c>
      <c r="L11" s="19">
        <f t="shared" si="7"/>
        <v>-5.2111962677656054E-2</v>
      </c>
      <c r="M11" s="19">
        <f t="shared" si="8"/>
        <v>8.0888706177500991E-2</v>
      </c>
      <c r="N11" s="36">
        <f t="shared" si="9"/>
        <v>117.93342670099814</v>
      </c>
      <c r="O11" s="8">
        <f t="shared" si="10"/>
        <v>125.76267221679977</v>
      </c>
      <c r="P11" s="8">
        <f t="shared" si="10"/>
        <v>127.050150390981</v>
      </c>
      <c r="Q11" s="19">
        <f t="shared" si="11"/>
        <v>1.0237363372509911E-2</v>
      </c>
      <c r="R11" s="19">
        <f t="shared" si="12"/>
        <v>7.7303983654243291E-2</v>
      </c>
      <c r="U11" s="3"/>
    </row>
    <row r="12" spans="2:21" ht="20.25" customHeight="1" x14ac:dyDescent="0.75">
      <c r="B12" s="134" t="s">
        <v>21</v>
      </c>
      <c r="C12" s="134"/>
      <c r="D12" s="35">
        <f t="shared" si="0"/>
        <v>109.86545463695158</v>
      </c>
      <c r="E12" s="11">
        <f t="shared" si="1"/>
        <v>117.82360968955493</v>
      </c>
      <c r="F12" s="11">
        <f t="shared" si="1"/>
        <v>118.57822338298153</v>
      </c>
      <c r="G12" s="18">
        <f t="shared" si="3"/>
        <v>6.4046051161976703E-3</v>
      </c>
      <c r="H12" s="18">
        <f t="shared" si="4"/>
        <v>7.9303988454069829E-2</v>
      </c>
      <c r="I12" s="35">
        <f t="shared" si="5"/>
        <v>100.15644175399267</v>
      </c>
      <c r="J12" s="11">
        <f t="shared" si="6"/>
        <v>116.04139501411547</v>
      </c>
      <c r="K12" s="11">
        <f t="shared" si="6"/>
        <v>109.12587545070151</v>
      </c>
      <c r="L12" s="18">
        <f t="shared" si="7"/>
        <v>-5.9595281171626158E-2</v>
      </c>
      <c r="M12" s="18">
        <f t="shared" si="8"/>
        <v>8.9554236748344618E-2</v>
      </c>
      <c r="N12" s="35">
        <f t="shared" si="9"/>
        <v>116.33812989225753</v>
      </c>
      <c r="O12" s="11">
        <f t="shared" si="10"/>
        <v>119.01175280651459</v>
      </c>
      <c r="P12" s="11">
        <f t="shared" si="10"/>
        <v>124.87978867116821</v>
      </c>
      <c r="Q12" s="18">
        <f t="shared" si="11"/>
        <v>4.9306356105801363E-2</v>
      </c>
      <c r="R12" s="18">
        <f t="shared" si="12"/>
        <v>7.3420973732526429E-2</v>
      </c>
      <c r="U12" s="3"/>
    </row>
    <row r="13" spans="2:21" ht="20.25" customHeight="1" x14ac:dyDescent="0.75">
      <c r="B13" s="127" t="s">
        <v>22</v>
      </c>
      <c r="C13" s="127"/>
      <c r="D13" s="36">
        <f t="shared" si="0"/>
        <v>115.20422033232694</v>
      </c>
      <c r="E13" s="8">
        <f t="shared" si="1"/>
        <v>121.33292938161313</v>
      </c>
      <c r="F13" s="8">
        <f t="shared" si="1"/>
        <v>123.31454377213041</v>
      </c>
      <c r="G13" s="19">
        <f t="shared" si="3"/>
        <v>1.6332041108846562E-2</v>
      </c>
      <c r="H13" s="19">
        <f t="shared" si="4"/>
        <v>7.0399534117828289E-2</v>
      </c>
      <c r="I13" s="36">
        <f t="shared" si="5"/>
        <v>107.99040936405133</v>
      </c>
      <c r="J13" s="8">
        <f t="shared" si="6"/>
        <v>121.58525558026602</v>
      </c>
      <c r="K13" s="8">
        <f t="shared" si="6"/>
        <v>116.02573020443403</v>
      </c>
      <c r="L13" s="19">
        <f t="shared" si="7"/>
        <v>-4.5725325404788131E-2</v>
      </c>
      <c r="M13" s="19">
        <f t="shared" si="8"/>
        <v>7.4407726461101387E-2</v>
      </c>
      <c r="N13" s="36">
        <f t="shared" si="9"/>
        <v>120.01342764451071</v>
      </c>
      <c r="O13" s="8">
        <f t="shared" si="10"/>
        <v>121.16471191584452</v>
      </c>
      <c r="P13" s="8">
        <f t="shared" si="10"/>
        <v>128.17375281726132</v>
      </c>
      <c r="Q13" s="19">
        <f t="shared" si="11"/>
        <v>5.7847213025892907E-2</v>
      </c>
      <c r="R13" s="19">
        <f t="shared" si="12"/>
        <v>6.7995101322513074E-2</v>
      </c>
      <c r="U13" s="3"/>
    </row>
    <row r="14" spans="2:21" ht="20.25" customHeight="1" thickBot="1" x14ac:dyDescent="0.9">
      <c r="B14" s="128" t="s">
        <v>23</v>
      </c>
      <c r="C14" s="128"/>
      <c r="D14" s="35">
        <f t="shared" si="0"/>
        <v>106.0638185110366</v>
      </c>
      <c r="E14" s="11">
        <f t="shared" si="1"/>
        <v>120.62509051208296</v>
      </c>
      <c r="F14" s="11">
        <f t="shared" si="1"/>
        <v>116.05193519780032</v>
      </c>
      <c r="G14" s="18">
        <f t="shared" si="3"/>
        <v>-3.7912139960836422E-2</v>
      </c>
      <c r="H14" s="18">
        <f t="shared" si="4"/>
        <v>9.4170819295218866E-2</v>
      </c>
      <c r="I14" s="35">
        <f t="shared" si="5"/>
        <v>96.498546973520959</v>
      </c>
      <c r="J14" s="11">
        <f t="shared" si="6"/>
        <v>114.98999815981171</v>
      </c>
      <c r="K14" s="11">
        <f t="shared" si="6"/>
        <v>106.58809016145106</v>
      </c>
      <c r="L14" s="18">
        <f t="shared" si="7"/>
        <v>-7.3066424322259516E-2</v>
      </c>
      <c r="M14" s="18">
        <f t="shared" si="8"/>
        <v>0.10455642602264947</v>
      </c>
      <c r="N14" s="35">
        <f t="shared" si="9"/>
        <v>112.4406662027137</v>
      </c>
      <c r="O14" s="11">
        <f t="shared" si="10"/>
        <v>124.38181874693048</v>
      </c>
      <c r="P14" s="11">
        <f t="shared" si="10"/>
        <v>122.36116522203315</v>
      </c>
      <c r="Q14" s="18">
        <f t="shared" si="11"/>
        <v>-1.6245569853007069E-2</v>
      </c>
      <c r="R14" s="18">
        <f t="shared" si="12"/>
        <v>8.8228746363297805E-2</v>
      </c>
      <c r="U14" s="3"/>
    </row>
    <row r="15" spans="2:21" ht="20.25" customHeight="1" thickBot="1" x14ac:dyDescent="0.9">
      <c r="B15" s="129" t="s">
        <v>24</v>
      </c>
      <c r="C15" s="129"/>
      <c r="D15" s="10">
        <f t="shared" si="0"/>
        <v>111.7308676402366</v>
      </c>
      <c r="E15" s="10">
        <f t="shared" si="1"/>
        <v>121.06395061119164</v>
      </c>
      <c r="F15" s="10">
        <f t="shared" si="1"/>
        <v>120.55475251388498</v>
      </c>
      <c r="G15" s="20">
        <f t="shared" si="3"/>
        <v>-4.2060257800606848E-3</v>
      </c>
      <c r="H15" s="20">
        <f t="shared" si="4"/>
        <v>7.8974459431036648E-2</v>
      </c>
      <c r="I15" s="37">
        <f t="shared" si="5"/>
        <v>103.62350165564978</v>
      </c>
      <c r="J15" s="10">
        <f t="shared" si="6"/>
        <v>119.07905776049338</v>
      </c>
      <c r="K15" s="10">
        <f t="shared" si="6"/>
        <v>112.43942698810052</v>
      </c>
      <c r="L15" s="20">
        <f t="shared" si="7"/>
        <v>-5.5758173580339521E-2</v>
      </c>
      <c r="M15" s="20">
        <f t="shared" si="8"/>
        <v>8.5076504765751571E-2</v>
      </c>
      <c r="N15" s="37">
        <f t="shared" si="9"/>
        <v>117.13577829662783</v>
      </c>
      <c r="O15" s="10">
        <f t="shared" si="10"/>
        <v>122.38721251165718</v>
      </c>
      <c r="P15" s="10">
        <f t="shared" si="10"/>
        <v>125.9649695310746</v>
      </c>
      <c r="Q15" s="20">
        <f t="shared" si="11"/>
        <v>2.9233095075816395E-2</v>
      </c>
      <c r="R15" s="20">
        <f t="shared" si="12"/>
        <v>7.5375699575651822E-2</v>
      </c>
      <c r="U15" s="3"/>
    </row>
    <row r="16" spans="2:21" ht="9.75" customHeight="1" x14ac:dyDescent="0.75">
      <c r="B16" s="1" t="s">
        <v>17</v>
      </c>
      <c r="U16" s="3"/>
    </row>
    <row r="17" spans="2:21" ht="9.75" customHeight="1" x14ac:dyDescent="0.75">
      <c r="B17" s="1" t="s">
        <v>2</v>
      </c>
      <c r="U17" s="3"/>
    </row>
    <row r="18" spans="2:21" ht="9.75" customHeight="1" x14ac:dyDescent="0.75">
      <c r="B18" s="1"/>
      <c r="U18" s="3"/>
    </row>
    <row r="19" spans="2:21" x14ac:dyDescent="0.75">
      <c r="U19" s="3"/>
    </row>
    <row r="20" spans="2:21" ht="18.5" thickBot="1" x14ac:dyDescent="0.9">
      <c r="B20" s="25" t="str">
        <f>CONCATENATE("ICC-",C3)</f>
        <v>ICC-SP</v>
      </c>
      <c r="U20" s="3"/>
    </row>
    <row r="21" spans="2:21" ht="20.25" customHeight="1" thickBot="1" x14ac:dyDescent="0.9">
      <c r="B21" s="137" t="s">
        <v>1</v>
      </c>
      <c r="C21" s="137"/>
      <c r="D21" s="9">
        <f t="shared" ref="D21:N21" si="13">DATE(YEAR(E21),MONTH(E21)-1,1)</f>
        <v>45778</v>
      </c>
      <c r="E21" s="9">
        <f t="shared" si="13"/>
        <v>45809</v>
      </c>
      <c r="F21" s="9">
        <f t="shared" si="13"/>
        <v>45839</v>
      </c>
      <c r="G21" s="9">
        <f t="shared" si="13"/>
        <v>45870</v>
      </c>
      <c r="H21" s="9">
        <f t="shared" si="13"/>
        <v>45901</v>
      </c>
      <c r="I21" s="9">
        <f t="shared" si="13"/>
        <v>45931</v>
      </c>
      <c r="J21" s="9">
        <f t="shared" si="13"/>
        <v>45962</v>
      </c>
      <c r="K21" s="9">
        <f t="shared" si="13"/>
        <v>45992</v>
      </c>
      <c r="L21" s="9">
        <f t="shared" si="13"/>
        <v>46023</v>
      </c>
      <c r="M21" s="9">
        <f t="shared" si="13"/>
        <v>46054</v>
      </c>
      <c r="N21" s="9">
        <f t="shared" si="13"/>
        <v>46082</v>
      </c>
      <c r="O21" s="9">
        <f>DATE(YEAR(P21),MONTH(P21)-1,1)</f>
        <v>46113</v>
      </c>
      <c r="P21" s="12">
        <f>C2</f>
        <v>46143</v>
      </c>
      <c r="R21" s="125" t="s">
        <v>6</v>
      </c>
      <c r="S21" s="125"/>
      <c r="U21" s="3"/>
    </row>
    <row r="22" spans="2:21" ht="20.25" customHeight="1" thickBot="1" x14ac:dyDescent="0.9">
      <c r="B22" s="133" t="s">
        <v>18</v>
      </c>
      <c r="C22" s="133"/>
      <c r="D22" s="7">
        <f>HLOOKUP(D21,Série_histórica!5:12,2,0)</f>
        <v>108.78433180084907</v>
      </c>
      <c r="E22" s="7">
        <f>HLOOKUP(E21,Série_histórica!5:12,2,0)</f>
        <v>111.52780457992644</v>
      </c>
      <c r="F22" s="7">
        <f>HLOOKUP(F21,Série_histórica!5:12,2,0)</f>
        <v>107.52916473851958</v>
      </c>
      <c r="G22" s="7">
        <f>HLOOKUP(G21,Série_histórica!5:12,2,0)</f>
        <v>109.55861801271219</v>
      </c>
      <c r="H22" s="7">
        <f>HLOOKUP(H21,Série_histórica!5:12,2,0)</f>
        <v>107.07380226680183</v>
      </c>
      <c r="I22" s="7">
        <f>HLOOKUP(I21,Série_histórica!5:12,2,0)</f>
        <v>111.26020431265405</v>
      </c>
      <c r="J22" s="7">
        <f>HLOOKUP(J21,Série_histórica!5:12,2,0)</f>
        <v>115.94202666056535</v>
      </c>
      <c r="K22" s="7">
        <f>HLOOKUP(K21,Série_histórica!5:12,2,0)</f>
        <v>121.41053511728106</v>
      </c>
      <c r="L22" s="7">
        <f>HLOOKUP(L21,Série_histórica!5:12,2,0)</f>
        <v>125.33412896093319</v>
      </c>
      <c r="M22" s="7">
        <f>HLOOKUP(M21,Série_histórica!5:12,2,0)</f>
        <v>125.07920615244902</v>
      </c>
      <c r="N22" s="7">
        <f>HLOOKUP(N21,Série_histórica!5:12,2,0)</f>
        <v>122.83850899136796</v>
      </c>
      <c r="O22" s="7">
        <f>HLOOKUP(O21,Série_histórica!5:12,2,0)</f>
        <v>119.67270130181275</v>
      </c>
      <c r="P22" s="13">
        <f>HLOOKUP(P21,Série_histórica!5:12,2,0)</f>
        <v>118.91531261214466</v>
      </c>
      <c r="Q22" s="16">
        <f t="shared" ref="Q22:Q28" si="14">P22-O22</f>
        <v>-0.75738868966809036</v>
      </c>
      <c r="R22" s="138" t="str">
        <f>CONCATENATE(RANK(P22,Série_histórica!6:6,1),"º valor")</f>
        <v>235º valor</v>
      </c>
      <c r="S22" s="138"/>
      <c r="U22" s="3"/>
    </row>
    <row r="23" spans="2:21" ht="20.25" customHeight="1" thickBot="1" x14ac:dyDescent="0.9">
      <c r="B23" s="134" t="s">
        <v>19</v>
      </c>
      <c r="C23" s="134"/>
      <c r="D23" s="11">
        <f>HLOOKUP(D21,Série_histórica!5:12,3,0)</f>
        <v>117.99225629893513</v>
      </c>
      <c r="E23" s="11">
        <f>HLOOKUP(E21,Série_histórica!5:12,3,0)</f>
        <v>115.77378834703227</v>
      </c>
      <c r="F23" s="11">
        <f>HLOOKUP(F21,Série_histórica!5:12,3,0)</f>
        <v>111.93208904991755</v>
      </c>
      <c r="G23" s="11">
        <f>HLOOKUP(G21,Série_histórica!5:12,3,0)</f>
        <v>116.80896230966614</v>
      </c>
      <c r="H23" s="11">
        <f>HLOOKUP(H21,Série_histórica!5:12,3,0)</f>
        <v>116.85025829049482</v>
      </c>
      <c r="I23" s="11">
        <f>HLOOKUP(I21,Série_histórica!5:12,3,0)</f>
        <v>118.67746638247272</v>
      </c>
      <c r="J23" s="11">
        <f>HLOOKUP(J21,Série_histórica!5:12,3,0)</f>
        <v>124.40897230266459</v>
      </c>
      <c r="K23" s="11">
        <f>HLOOKUP(K21,Série_histórica!5:12,3,0)</f>
        <v>130.94160499770487</v>
      </c>
      <c r="L23" s="11">
        <f>HLOOKUP(L21,Série_histórica!5:12,3,0)</f>
        <v>131.75215485507115</v>
      </c>
      <c r="M23" s="11">
        <f>HLOOKUP(M21,Série_histórica!5:12,3,0)</f>
        <v>132.30221783970529</v>
      </c>
      <c r="N23" s="11">
        <f>HLOOKUP(N21,Série_histórica!5:12,3,0)</f>
        <v>132.30925469236143</v>
      </c>
      <c r="O23" s="11">
        <f>HLOOKUP(O21,Série_histórica!5:12,3,0)</f>
        <v>124.02035539362187</v>
      </c>
      <c r="P23" s="14">
        <f>HLOOKUP(P21,Série_histórica!5:12,3,0)</f>
        <v>124.0385623050831</v>
      </c>
      <c r="Q23" s="16">
        <f t="shared" si="14"/>
        <v>1.8206911461234654E-2</v>
      </c>
      <c r="R23" s="139" t="str">
        <f>CONCATENATE(RANK(P23,Série_histórica!7:7,1),"º valor")</f>
        <v>144º valor</v>
      </c>
      <c r="S23" s="139"/>
      <c r="U23" s="3"/>
    </row>
    <row r="24" spans="2:21" ht="20.25" customHeight="1" thickBot="1" x14ac:dyDescent="0.9">
      <c r="B24" s="127" t="s">
        <v>20</v>
      </c>
      <c r="C24" s="127"/>
      <c r="D24" s="8">
        <f>HLOOKUP(D21,Série_histórica!5:12,4,0)</f>
        <v>113.59628064352164</v>
      </c>
      <c r="E24" s="8">
        <f>HLOOKUP(E21,Série_histórica!5:12,4,0)</f>
        <v>117.34729906212488</v>
      </c>
      <c r="F24" s="8">
        <f>HLOOKUP(F21,Série_histórica!5:12,4,0)</f>
        <v>110.38780780890548</v>
      </c>
      <c r="G24" s="8">
        <f>HLOOKUP(G21,Série_histórica!5:12,4,0)</f>
        <v>112.95590801236082</v>
      </c>
      <c r="H24" s="8">
        <f>HLOOKUP(H21,Série_histórica!5:12,4,0)</f>
        <v>114.71948605966972</v>
      </c>
      <c r="I24" s="8">
        <f>HLOOKUP(I21,Série_histórica!5:12,4,0)</f>
        <v>117.43307711313741</v>
      </c>
      <c r="J24" s="8">
        <f>HLOOKUP(J21,Série_histórica!5:12,4,0)</f>
        <v>123.75882402663842</v>
      </c>
      <c r="K24" s="8">
        <f>HLOOKUP(K21,Série_histórica!5:12,4,0)</f>
        <v>126.53770955841362</v>
      </c>
      <c r="L24" s="8">
        <f>HLOOKUP(L21,Série_histórica!5:12,4,0)</f>
        <v>129.76523222739183</v>
      </c>
      <c r="M24" s="8">
        <f>HLOOKUP(M21,Série_histórica!5:12,4,0)</f>
        <v>130.91773017668038</v>
      </c>
      <c r="N24" s="8">
        <f>HLOOKUP(N21,Série_histórica!5:12,4,0)</f>
        <v>126.10476510007388</v>
      </c>
      <c r="O24" s="8">
        <f>HLOOKUP(O21,Série_histórica!5:12,4,0)</f>
        <v>124.30429153282839</v>
      </c>
      <c r="P24" s="15">
        <f>HLOOKUP(P21,Série_histórica!5:12,4,0)</f>
        <v>122.53128164478839</v>
      </c>
      <c r="Q24" s="16">
        <f t="shared" si="14"/>
        <v>-1.7730098880399936</v>
      </c>
      <c r="R24" s="138" t="str">
        <f>CONCATENATE(RANK(P24,Série_histórica!8:8,1),"º valor")</f>
        <v>167º valor</v>
      </c>
      <c r="S24" s="138"/>
      <c r="U24" s="3"/>
    </row>
    <row r="25" spans="2:21" ht="20.25" customHeight="1" thickBot="1" x14ac:dyDescent="0.9">
      <c r="B25" s="134" t="s">
        <v>21</v>
      </c>
      <c r="C25" s="134"/>
      <c r="D25" s="11">
        <f>HLOOKUP(D21,Série_histórica!5:12,5,0)</f>
        <v>109.86545463695158</v>
      </c>
      <c r="E25" s="11">
        <f>HLOOKUP(E21,Série_histórica!5:12,5,0)</f>
        <v>108.42573970867576</v>
      </c>
      <c r="F25" s="11">
        <f>HLOOKUP(F21,Série_histórica!5:12,5,0)</f>
        <v>107.48839322742833</v>
      </c>
      <c r="G25" s="11">
        <f>HLOOKUP(G21,Série_histórica!5:12,5,0)</f>
        <v>110.80154836311408</v>
      </c>
      <c r="H25" s="11">
        <f>HLOOKUP(H21,Série_histórica!5:12,5,0)</f>
        <v>105.68505032909748</v>
      </c>
      <c r="I25" s="11">
        <f>HLOOKUP(I21,Série_histórica!5:12,5,0)</f>
        <v>109.83437923685463</v>
      </c>
      <c r="J25" s="11">
        <f>HLOOKUP(J21,Série_histórica!5:12,5,0)</f>
        <v>113.54407450543576</v>
      </c>
      <c r="K25" s="11">
        <f>HLOOKUP(K21,Série_histórica!5:12,5,0)</f>
        <v>122.38324539961968</v>
      </c>
      <c r="L25" s="11">
        <f>HLOOKUP(L21,Série_histórica!5:12,5,0)</f>
        <v>125.01056226672286</v>
      </c>
      <c r="M25" s="11">
        <f>HLOOKUP(M21,Série_histórica!5:12,5,0)</f>
        <v>123.86340960806169</v>
      </c>
      <c r="N25" s="11">
        <f>HLOOKUP(N21,Série_histórica!5:12,5,0)</f>
        <v>125.63353013129783</v>
      </c>
      <c r="O25" s="11">
        <f>HLOOKUP(O21,Série_histórica!5:12,5,0)</f>
        <v>117.82360968955493</v>
      </c>
      <c r="P25" s="14">
        <f>HLOOKUP(P21,Série_histórica!5:12,5,0)</f>
        <v>118.57822338298153</v>
      </c>
      <c r="Q25" s="16">
        <f t="shared" si="14"/>
        <v>0.75461369342660589</v>
      </c>
      <c r="R25" s="139" t="str">
        <f>CONCATENATE(RANK(P25,Série_histórica!9:9,1),"º valor")</f>
        <v>175º valor</v>
      </c>
      <c r="S25" s="139"/>
      <c r="U25" s="3"/>
    </row>
    <row r="26" spans="2:21" ht="20.25" customHeight="1" thickBot="1" x14ac:dyDescent="0.9">
      <c r="B26" s="127" t="s">
        <v>22</v>
      </c>
      <c r="C26" s="127"/>
      <c r="D26" s="8">
        <f>HLOOKUP(D21,Série_histórica!5:12,6,0)</f>
        <v>115.20422033232694</v>
      </c>
      <c r="E26" s="8">
        <f>HLOOKUP(E21,Série_histórica!5:12,6,0)</f>
        <v>116.86483870420174</v>
      </c>
      <c r="F26" s="8">
        <f>HLOOKUP(F21,Série_histórica!5:12,6,0)</f>
        <v>109.77421575868769</v>
      </c>
      <c r="G26" s="8">
        <f>HLOOKUP(G21,Série_histórica!5:12,6,0)</f>
        <v>116.28284869943585</v>
      </c>
      <c r="H26" s="8">
        <f>HLOOKUP(H21,Série_histórica!5:12,6,0)</f>
        <v>114.54326246605937</v>
      </c>
      <c r="I26" s="8">
        <f>HLOOKUP(I21,Série_histórica!5:12,6,0)</f>
        <v>116.10045120104694</v>
      </c>
      <c r="J26" s="8">
        <f>HLOOKUP(J21,Série_histórica!5:12,6,0)</f>
        <v>121.01658115647903</v>
      </c>
      <c r="K26" s="8">
        <f>HLOOKUP(K21,Série_histórica!5:12,6,0)</f>
        <v>128.63404246619834</v>
      </c>
      <c r="L26" s="8">
        <f>HLOOKUP(L21,Série_histórica!5:12,6,0)</f>
        <v>131.54008290167289</v>
      </c>
      <c r="M26" s="8">
        <f>HLOOKUP(M21,Série_histórica!5:12,6,0)</f>
        <v>129.93843223498692</v>
      </c>
      <c r="N26" s="8">
        <f>HLOOKUP(N21,Série_histórica!5:12,6,0)</f>
        <v>129.42382210634898</v>
      </c>
      <c r="O26" s="8">
        <f>HLOOKUP(O21,Série_histórica!5:12,6,0)</f>
        <v>121.33292938161313</v>
      </c>
      <c r="P26" s="15">
        <f>HLOOKUP(P21,Série_histórica!5:12,6,0)</f>
        <v>123.31454377213041</v>
      </c>
      <c r="Q26" s="16">
        <f t="shared" si="14"/>
        <v>1.9816143905172794</v>
      </c>
      <c r="R26" s="138" t="str">
        <f>CONCATENATE(RANK(P26,Série_histórica!10:10,1),"º valor")</f>
        <v>169º valor</v>
      </c>
      <c r="S26" s="138"/>
      <c r="U26" s="3"/>
    </row>
    <row r="27" spans="2:21" ht="20.25" customHeight="1" thickBot="1" x14ac:dyDescent="0.9">
      <c r="B27" s="128" t="s">
        <v>23</v>
      </c>
      <c r="C27" s="128"/>
      <c r="D27" s="11">
        <f>HLOOKUP(D21,Série_histórica!5:12,7,0)</f>
        <v>106.0638185110366</v>
      </c>
      <c r="E27" s="11">
        <f>HLOOKUP(E21,Série_histórica!5:12,7,0)</f>
        <v>106.3955773389348</v>
      </c>
      <c r="F27" s="11">
        <f>HLOOKUP(F21,Série_histórica!5:12,7,0)</f>
        <v>107.57391249415934</v>
      </c>
      <c r="G27" s="11">
        <f>HLOOKUP(G21,Série_histórica!5:12,7,0)</f>
        <v>104.69305787917691</v>
      </c>
      <c r="H27" s="11">
        <f>HLOOKUP(H21,Série_histórica!5:12,7,0)</f>
        <v>103.11959333007049</v>
      </c>
      <c r="I27" s="11">
        <f>HLOOKUP(I21,Série_histórica!5:12,7,0)</f>
        <v>109.60907481670242</v>
      </c>
      <c r="J27" s="11">
        <f>HLOOKUP(J21,Série_histórica!5:12,7,0)</f>
        <v>114.79254986584237</v>
      </c>
      <c r="K27" s="11">
        <f>HLOOKUP(K21,Série_histórica!5:12,7,0)</f>
        <v>117.65097671045707</v>
      </c>
      <c r="L27" s="11">
        <f>HLOOKUP(L21,Série_histórica!5:12,7,0)</f>
        <v>120.61327854742144</v>
      </c>
      <c r="M27" s="11">
        <f>HLOOKUP(M21,Série_histórica!5:12,7,0)</f>
        <v>123.23353133336613</v>
      </c>
      <c r="N27" s="11">
        <f>HLOOKUP(N21,Série_histórica!5:12,7,0)</f>
        <v>120.06941555197234</v>
      </c>
      <c r="O27" s="11">
        <f>HLOOKUP(O21,Série_histórica!5:12,7,0)</f>
        <v>120.62509051208296</v>
      </c>
      <c r="P27" s="14">
        <f>HLOOKUP(P21,Série_histórica!5:12,7,0)</f>
        <v>116.05193519780032</v>
      </c>
      <c r="Q27" s="16">
        <f t="shared" si="14"/>
        <v>-4.5731553142826442</v>
      </c>
      <c r="R27" s="139" t="str">
        <f>CONCATENATE(RANK(P27,Série_histórica!11:11,1),"º valor")</f>
        <v>172º valor</v>
      </c>
      <c r="S27" s="139"/>
      <c r="U27" s="3"/>
    </row>
    <row r="28" spans="2:21" ht="20.25" customHeight="1" thickBot="1" x14ac:dyDescent="0.9">
      <c r="B28" s="129" t="s">
        <v>24</v>
      </c>
      <c r="C28" s="129"/>
      <c r="D28" s="10">
        <f>HLOOKUP(D21,Série_histórica!5:12,8,0)</f>
        <v>111.7308676402366</v>
      </c>
      <c r="E28" s="10">
        <f>HLOOKUP(E21,Série_histórica!5:12,8,0)</f>
        <v>112.88651938540033</v>
      </c>
      <c r="F28" s="10">
        <f>HLOOKUP(F21,Série_histórica!5:12,8,0)</f>
        <v>108.93810051816691</v>
      </c>
      <c r="G28" s="10">
        <f>HLOOKUP(G21,Série_histórica!5:12,8,0)</f>
        <v>111.87872818773744</v>
      </c>
      <c r="H28" s="10">
        <f>HLOOKUP(H21,Série_histórica!5:12,8,0)</f>
        <v>110.20226819438362</v>
      </c>
      <c r="I28" s="10">
        <f>HLOOKUP(I21,Série_histórica!5:12,8,0)</f>
        <v>113.63372817499604</v>
      </c>
      <c r="J28" s="10">
        <f>HLOOKUP(J21,Série_histórica!5:12,8,0)</f>
        <v>118.65144926603709</v>
      </c>
      <c r="K28" s="10">
        <f>HLOOKUP(K21,Série_histórica!5:12,8,0)</f>
        <v>124.46047747901666</v>
      </c>
      <c r="L28" s="10">
        <f>HLOOKUP(L21,Série_histórica!5:12,8,0)</f>
        <v>127.38789724705734</v>
      </c>
      <c r="M28" s="10">
        <f>HLOOKUP(M21,Série_histórica!5:12,8,0)</f>
        <v>127.39056989237103</v>
      </c>
      <c r="N28" s="10">
        <f>HLOOKUP(N21,Série_histórica!5:12,8,0)</f>
        <v>125.86914761568588</v>
      </c>
      <c r="O28" s="10">
        <f>HLOOKUP(O21,Série_histórica!5:12,8,0)</f>
        <v>121.06395061119164</v>
      </c>
      <c r="P28" s="10">
        <f>HLOOKUP(P21,Série_histórica!5:12,8,0)</f>
        <v>120.55475251388498</v>
      </c>
      <c r="Q28" s="16">
        <f t="shared" si="14"/>
        <v>-0.50919809730666543</v>
      </c>
      <c r="R28" s="140" t="str">
        <f>CONCATENATE(RANK(P28,Série_histórica!12:12,1),"º valor")</f>
        <v>224º valor</v>
      </c>
      <c r="S28" s="140"/>
      <c r="U28" s="3"/>
    </row>
    <row r="29" spans="2:21" ht="9.75" customHeight="1" x14ac:dyDescent="0.75">
      <c r="B29" s="1" t="s">
        <v>33</v>
      </c>
      <c r="R29" s="1" t="s">
        <v>34</v>
      </c>
      <c r="U29" s="3"/>
    </row>
    <row r="30" spans="2:21" ht="9.75" customHeight="1" x14ac:dyDescent="0.75">
      <c r="B30" s="1" t="s">
        <v>2</v>
      </c>
      <c r="U30" s="3"/>
    </row>
    <row r="31" spans="2:21" ht="9.75" customHeight="1" x14ac:dyDescent="0.75">
      <c r="B31" s="1"/>
      <c r="U31" s="3"/>
    </row>
    <row r="32" spans="2:21" ht="18.5" thickBot="1" x14ac:dyDescent="0.9">
      <c r="B32" s="25" t="str">
        <f>CONCATENATE("Números históricos - ",C3)</f>
        <v>Números históricos - SP</v>
      </c>
      <c r="C32" s="1"/>
      <c r="U32" s="3"/>
    </row>
    <row r="33" spans="2:21" ht="30" customHeight="1" thickBot="1" x14ac:dyDescent="0.9">
      <c r="B33" s="135" t="s">
        <v>31</v>
      </c>
      <c r="C33" s="135"/>
      <c r="D33" s="125" t="s">
        <v>7</v>
      </c>
      <c r="E33" s="125"/>
      <c r="F33" s="125" t="s">
        <v>8</v>
      </c>
      <c r="G33" s="125" t="e">
        <f>#REF!</f>
        <v>#REF!</v>
      </c>
      <c r="H33" s="125" t="s">
        <v>9</v>
      </c>
      <c r="I33" s="125"/>
      <c r="J33" s="125" t="s">
        <v>10</v>
      </c>
      <c r="K33" s="125"/>
      <c r="L33" s="125" t="s">
        <v>11</v>
      </c>
      <c r="M33" s="125"/>
      <c r="N33" s="125" t="s">
        <v>38</v>
      </c>
      <c r="O33" s="125"/>
      <c r="P33" s="125" t="s">
        <v>12</v>
      </c>
      <c r="Q33" s="125"/>
      <c r="R33" s="125" t="s">
        <v>39</v>
      </c>
      <c r="S33" s="125"/>
      <c r="U33" s="3"/>
    </row>
    <row r="34" spans="2:21" ht="20.25" customHeight="1" thickBot="1" x14ac:dyDescent="0.9">
      <c r="B34" s="136"/>
      <c r="C34" s="136"/>
      <c r="D34" s="28" t="s">
        <v>15</v>
      </c>
      <c r="E34" s="28" t="s">
        <v>16</v>
      </c>
      <c r="F34" s="28" t="s">
        <v>15</v>
      </c>
      <c r="G34" s="28" t="s">
        <v>16</v>
      </c>
      <c r="H34" s="28" t="s">
        <v>15</v>
      </c>
      <c r="I34" s="28" t="s">
        <v>16</v>
      </c>
      <c r="J34" s="28" t="s">
        <v>15</v>
      </c>
      <c r="K34" s="28" t="s">
        <v>16</v>
      </c>
      <c r="L34" s="28" t="s">
        <v>15</v>
      </c>
      <c r="M34" s="28" t="s">
        <v>16</v>
      </c>
      <c r="N34" s="28" t="s">
        <v>15</v>
      </c>
      <c r="O34" s="28" t="s">
        <v>16</v>
      </c>
      <c r="P34" s="28" t="s">
        <v>15</v>
      </c>
      <c r="Q34" s="28" t="s">
        <v>16</v>
      </c>
      <c r="R34" s="28" t="s">
        <v>15</v>
      </c>
      <c r="S34" s="28" t="s">
        <v>16</v>
      </c>
      <c r="U34" s="3"/>
    </row>
    <row r="35" spans="2:21" ht="20.25" customHeight="1" x14ac:dyDescent="0.75">
      <c r="B35" s="133" t="s">
        <v>18</v>
      </c>
      <c r="C35" s="133"/>
      <c r="D35" s="7">
        <f>Série_histórica!B6</f>
        <v>72.035084107584083</v>
      </c>
      <c r="E35" s="29">
        <v>34486</v>
      </c>
      <c r="F35" s="7">
        <f>HLOOKUP(G35,Série_histórica!$5:$12,2,0)</f>
        <v>118.91531261214466</v>
      </c>
      <c r="G35" s="29">
        <f>MAX(Série_histórica!$5:$5)</f>
        <v>46143</v>
      </c>
      <c r="H35" s="7">
        <f>MAX(Série_histórica!6:6)</f>
        <v>168.16447478995181</v>
      </c>
      <c r="I35" s="29">
        <f>HLOOKUP(H35,Série_histórica!6:$15,10,0)</f>
        <v>40940</v>
      </c>
      <c r="J35" s="7">
        <f>MIN(Série_histórica!6:6)</f>
        <v>62.670672825452591</v>
      </c>
      <c r="K35" s="29">
        <f>HLOOKUP(J35,Série_histórica!6:$15,10,0)</f>
        <v>37196</v>
      </c>
      <c r="L35" s="17">
        <f>MAX(Série_histórica!16:16)</f>
        <v>0.25024124503247114</v>
      </c>
      <c r="M35" s="29">
        <f>HLOOKUP(L35,Série_histórica!16:$24,9,0)</f>
        <v>38108</v>
      </c>
      <c r="N35" s="17">
        <f>MIN(Série_histórica!16:16)</f>
        <v>-0.3036913586718859</v>
      </c>
      <c r="O35" s="29">
        <f>HLOOKUP(N35,Série_histórica!16:$24,9,0)</f>
        <v>37043</v>
      </c>
      <c r="P35" s="17">
        <f>MAX(Série_histórica!25:25)</f>
        <v>0.46765807565178674</v>
      </c>
      <c r="Q35" s="29">
        <f>HLOOKUP(P35,Série_histórica!25:$34,10,0)</f>
        <v>37773</v>
      </c>
      <c r="R35" s="17">
        <f>MIN(Série_histórica!25:25)</f>
        <v>-0.30793144643614589</v>
      </c>
      <c r="S35" s="29">
        <f>HLOOKUP(R35,Série_histórica!25:$34,10,0)</f>
        <v>42248</v>
      </c>
      <c r="U35" s="3"/>
    </row>
    <row r="36" spans="2:21" ht="20.25" customHeight="1" x14ac:dyDescent="0.75">
      <c r="B36" s="134" t="s">
        <v>19</v>
      </c>
      <c r="C36" s="134"/>
      <c r="D36" s="11">
        <f>Série_histórica!B7</f>
        <v>106.18422532846019</v>
      </c>
      <c r="E36" s="30">
        <v>34486</v>
      </c>
      <c r="F36" s="11">
        <f>HLOOKUP(G36,Série_histórica!$5:$12,3,0)</f>
        <v>124.0385623050831</v>
      </c>
      <c r="G36" s="30">
        <f>MAX(Série_histórica!$5:$5)</f>
        <v>46143</v>
      </c>
      <c r="H36" s="11">
        <f>MAX(Série_histórica!7:7)</f>
        <v>175.6010824020675</v>
      </c>
      <c r="I36" s="30">
        <f>HLOOKUP(H36,Série_histórica!7:$15,9,0)</f>
        <v>41030</v>
      </c>
      <c r="J36" s="11">
        <f>MIN(Série_histórica!7:7)</f>
        <v>87.639101190543755</v>
      </c>
      <c r="K36" s="30">
        <f>HLOOKUP(J36,Série_histórica!7:$15,9,0)</f>
        <v>42309</v>
      </c>
      <c r="L36" s="18">
        <f>MAX(Série_histórica!17:17)</f>
        <v>0.26237359211265887</v>
      </c>
      <c r="M36" s="30">
        <f>HLOOKUP(L36,Série_histórica!17:$24,8,0)</f>
        <v>38687</v>
      </c>
      <c r="N36" s="18">
        <f>MIN(Série_histórica!17:17)</f>
        <v>-0.17553984200118966</v>
      </c>
      <c r="O36" s="30">
        <f>HLOOKUP(N36,Série_histórica!17:$24,8,0)</f>
        <v>38596</v>
      </c>
      <c r="P36" s="18">
        <f>MAX(Série_histórica!26:26)</f>
        <v>0.39583183666778399</v>
      </c>
      <c r="Q36" s="30">
        <f>HLOOKUP(P36,Série_histórica!26:$34,9,0)</f>
        <v>40238</v>
      </c>
      <c r="R36" s="18">
        <f>MIN(Série_histórica!26:26)</f>
        <v>-0.28280207078887165</v>
      </c>
      <c r="S36" s="30">
        <f>HLOOKUP(R36,Série_histórica!26:$34,9,0)</f>
        <v>41791</v>
      </c>
      <c r="U36" s="3"/>
    </row>
    <row r="37" spans="2:21" ht="20.25" customHeight="1" x14ac:dyDescent="0.75">
      <c r="B37" s="127" t="s">
        <v>20</v>
      </c>
      <c r="C37" s="127"/>
      <c r="D37" s="8">
        <f>Série_histórica!BI8</f>
        <v>75.456056186715358</v>
      </c>
      <c r="E37" s="31">
        <v>36281</v>
      </c>
      <c r="F37" s="8">
        <f>HLOOKUP(G37,Série_histórica!$5:$12,4,0)</f>
        <v>122.53128164478839</v>
      </c>
      <c r="G37" s="31">
        <f>MAX(Série_histórica!$5:$5)</f>
        <v>46143</v>
      </c>
      <c r="H37" s="8">
        <f>MAX(Série_histórica!8:8)</f>
        <v>170.78691600135988</v>
      </c>
      <c r="I37" s="31">
        <f>HLOOKUP(H37,Série_histórica!8:$15,8,0)</f>
        <v>40940</v>
      </c>
      <c r="J37" s="8">
        <f>MIN(Série_histórica!8:8)</f>
        <v>74.920377109391382</v>
      </c>
      <c r="K37" s="31">
        <f>HLOOKUP(J37,Série_histórica!8:$15,8,0)</f>
        <v>37196</v>
      </c>
      <c r="L37" s="19">
        <f>MAX(Série_histórica!18:18)</f>
        <v>0.21398832351263564</v>
      </c>
      <c r="M37" s="31">
        <f>HLOOKUP(L37,Série_histórica!18:$24,7,0)</f>
        <v>36312</v>
      </c>
      <c r="N37" s="19">
        <f>MIN(Série_histórica!18:18)</f>
        <v>-0.19543988063212514</v>
      </c>
      <c r="O37" s="31">
        <f>HLOOKUP(N37,Série_histórica!18:$24,7,0)</f>
        <v>37043</v>
      </c>
      <c r="P37" s="19">
        <f>MAX(Série_histórica!27:27)</f>
        <v>0.44295669958904393</v>
      </c>
      <c r="Q37" s="31">
        <f>HLOOKUP(P37,Série_histórica!27:$34,8,0)</f>
        <v>37773</v>
      </c>
      <c r="R37" s="19">
        <f>MIN(Série_histórica!27:27)</f>
        <v>-0.2594396760016926</v>
      </c>
      <c r="S37" s="31">
        <f>HLOOKUP(R37,Série_histórica!27:$34,8,0)</f>
        <v>42309</v>
      </c>
      <c r="U37" s="3"/>
    </row>
    <row r="38" spans="2:21" ht="20.25" customHeight="1" x14ac:dyDescent="0.75">
      <c r="B38" s="134" t="s">
        <v>21</v>
      </c>
      <c r="C38" s="134"/>
      <c r="D38" s="11">
        <f>Série_histórica!BI9</f>
        <v>78.946677487131979</v>
      </c>
      <c r="E38" s="30">
        <v>36281</v>
      </c>
      <c r="F38" s="11">
        <f>HLOOKUP(G38,Série_histórica!$5:$12,5,0)</f>
        <v>118.57822338298153</v>
      </c>
      <c r="G38" s="30">
        <f>MAX(Série_histórica!$5:$5)</f>
        <v>46143</v>
      </c>
      <c r="H38" s="11">
        <f>MAX(Série_histórica!9:9)</f>
        <v>169.55766133492745</v>
      </c>
      <c r="I38" s="30">
        <f>HLOOKUP(H38,Série_histórica!9:$15,7,0)</f>
        <v>40940</v>
      </c>
      <c r="J38" s="11">
        <f>MIN(Série_histórica!9:9)</f>
        <v>78.496234481791674</v>
      </c>
      <c r="K38" s="30">
        <f>HLOOKUP(J38,Série_histórica!9:$15,7,0)</f>
        <v>42186</v>
      </c>
      <c r="L38" s="18">
        <f>MAX(Série_histórica!19:19)</f>
        <v>0.18247652906720546</v>
      </c>
      <c r="M38" s="30">
        <f>HLOOKUP(L38,Série_histórica!19:$24,6,0)</f>
        <v>38108</v>
      </c>
      <c r="N38" s="18">
        <f>MIN(Série_histórica!19:19)</f>
        <v>-0.25539878254449699</v>
      </c>
      <c r="O38" s="30">
        <f>HLOOKUP(N38,Série_histórica!19:$24,6,0)</f>
        <v>37043</v>
      </c>
      <c r="P38" s="18">
        <f>MAX(Série_histórica!28:28)</f>
        <v>0.3591766055198693</v>
      </c>
      <c r="Q38" s="30">
        <f>HLOOKUP(P38,Série_histórica!28:$34,7,0)</f>
        <v>38261</v>
      </c>
      <c r="R38" s="18">
        <f>MIN(Série_histórica!28:28)</f>
        <v>-0.30391544510006352</v>
      </c>
      <c r="S38" s="30">
        <f>HLOOKUP(R38,Série_histórica!28:$34,7,0)</f>
        <v>42248</v>
      </c>
      <c r="U38" s="3"/>
    </row>
    <row r="39" spans="2:21" ht="20.25" customHeight="1" x14ac:dyDescent="0.75">
      <c r="B39" s="127" t="s">
        <v>22</v>
      </c>
      <c r="C39" s="127"/>
      <c r="D39" s="8">
        <f>Série_histórica!BI10</f>
        <v>79.880652503803844</v>
      </c>
      <c r="E39" s="31">
        <v>36281</v>
      </c>
      <c r="F39" s="8">
        <f>HLOOKUP(G39,Série_histórica!$5:$12,6,0)</f>
        <v>123.31454377213041</v>
      </c>
      <c r="G39" s="31">
        <f>MAX(Série_histórica!$5:$5)</f>
        <v>46143</v>
      </c>
      <c r="H39" s="8">
        <f>MAX(Série_histórica!10:10)</f>
        <v>171.45450787076933</v>
      </c>
      <c r="I39" s="31">
        <f>HLOOKUP(H39,Série_histórica!10:$15,6,0)</f>
        <v>40940</v>
      </c>
      <c r="J39" s="8">
        <f>MIN(Série_histórica!10:10)</f>
        <v>79.701144691296179</v>
      </c>
      <c r="K39" s="31">
        <f>HLOOKUP(J39,Série_histórica!10:$15,6,0)</f>
        <v>37196</v>
      </c>
      <c r="L39" s="19">
        <f>MAX(Série_histórica!20:20)</f>
        <v>0.17998797855298676</v>
      </c>
      <c r="M39" s="31">
        <f>HLOOKUP(L39,Série_histórica!20:$24,5,0)</f>
        <v>36312</v>
      </c>
      <c r="N39" s="19">
        <f>MIN(Série_histórica!20:20)</f>
        <v>-0.21763539349800709</v>
      </c>
      <c r="O39" s="31">
        <f>HLOOKUP(N39,Série_histórica!20:$24,5,0)</f>
        <v>37043</v>
      </c>
      <c r="P39" s="19">
        <f>MAX(Série_histórica!29:29)</f>
        <v>0.37557366214375087</v>
      </c>
      <c r="Q39" s="31">
        <f>HLOOKUP(P39,Série_histórica!29:$34,6,0)</f>
        <v>38261</v>
      </c>
      <c r="R39" s="19">
        <f>MIN(Série_histórica!29:29)</f>
        <v>-0.29579589781410798</v>
      </c>
      <c r="S39" s="31">
        <f>HLOOKUP(R39,Série_histórica!29:$34,6,0)</f>
        <v>42248</v>
      </c>
      <c r="U39" s="3"/>
    </row>
    <row r="40" spans="2:21" ht="20.25" customHeight="1" thickBot="1" x14ac:dyDescent="0.9">
      <c r="B40" s="128" t="s">
        <v>23</v>
      </c>
      <c r="C40" s="128"/>
      <c r="D40" s="11">
        <f>Série_histórica!BI11</f>
        <v>74.854153311303037</v>
      </c>
      <c r="E40" s="30">
        <v>36281</v>
      </c>
      <c r="F40" s="11">
        <f>HLOOKUP(G40,Série_histórica!$5:$12,7,0)</f>
        <v>116.05193519780032</v>
      </c>
      <c r="G40" s="30">
        <f>MAX(Série_histórica!$5:$5)</f>
        <v>46143</v>
      </c>
      <c r="H40" s="11">
        <f>MAX(Série_histórica!11:11)</f>
        <v>168.06311016547326</v>
      </c>
      <c r="I40" s="30">
        <f>HLOOKUP(H40,Série_histórica!11:$15,5,0)</f>
        <v>40940</v>
      </c>
      <c r="J40" s="11">
        <f>MIN(Série_histórica!11:11)</f>
        <v>74.854153311303037</v>
      </c>
      <c r="K40" s="30">
        <f>HLOOKUP(J40,Série_histórica!11:$15,5,0)</f>
        <v>36281</v>
      </c>
      <c r="L40" s="18">
        <f>MAX(Série_histórica!21:21)</f>
        <v>0.18501414003591399</v>
      </c>
      <c r="M40" s="30">
        <f>HLOOKUP(L40,Série_histórica!21:$24,4,0)</f>
        <v>36312</v>
      </c>
      <c r="N40" s="18">
        <f>MIN(Série_histórica!21:21)</f>
        <v>-0.23279902946864373</v>
      </c>
      <c r="O40" s="30">
        <f>HLOOKUP(N40,Série_histórica!21:$24,4,0)</f>
        <v>37043</v>
      </c>
      <c r="P40" s="18">
        <f>MAX(Série_histórica!30:30)</f>
        <v>0.47282009104095657</v>
      </c>
      <c r="Q40" s="30">
        <f>HLOOKUP(P40,Série_histórica!30:$34,5,0)</f>
        <v>37773</v>
      </c>
      <c r="R40" s="18">
        <f>MIN(Série_histórica!30:30)</f>
        <v>-0.29524238284567417</v>
      </c>
      <c r="S40" s="30">
        <f>HLOOKUP(R40,Série_histórica!30:$34,5,0)</f>
        <v>42309</v>
      </c>
      <c r="U40" s="3"/>
    </row>
    <row r="41" spans="2:21" ht="20.25" customHeight="1" thickBot="1" x14ac:dyDescent="0.9">
      <c r="B41" s="129" t="s">
        <v>24</v>
      </c>
      <c r="C41" s="129"/>
      <c r="D41" s="10">
        <f>Série_histórica!B12</f>
        <v>82.962809298264432</v>
      </c>
      <c r="E41" s="12">
        <v>34486</v>
      </c>
      <c r="F41" s="10">
        <f>HLOOKUP(G41,Série_histórica!$5:$12,8,0)</f>
        <v>120.55475251388498</v>
      </c>
      <c r="G41" s="12">
        <f>MAX(Série_histórica!$5:$5)</f>
        <v>46143</v>
      </c>
      <c r="H41" s="10">
        <f>MAX(Série_histórica!12:12)</f>
        <v>170.17862836444854</v>
      </c>
      <c r="I41" s="12">
        <f>HLOOKUP(H41,Série_histórica!12:$15,4,0)</f>
        <v>40940</v>
      </c>
      <c r="J41" s="10">
        <f>MIN(Série_histórica!12:12)</f>
        <v>75.72269904503932</v>
      </c>
      <c r="K41" s="12">
        <f>HLOOKUP(J41,Série_histórica!12:$15,4,0)</f>
        <v>36220</v>
      </c>
      <c r="L41" s="20">
        <f>MAX(Série_histórica!22:22)</f>
        <v>0.18394346971818565</v>
      </c>
      <c r="M41" s="12">
        <f>HLOOKUP(L41,Série_histórica!22:$24,3,0)</f>
        <v>36312</v>
      </c>
      <c r="N41" s="20">
        <f>MIN(Série_histórica!22:22)</f>
        <v>-0.22422704951083838</v>
      </c>
      <c r="O41" s="12">
        <f>HLOOKUP(N41,Série_histórica!22:$24,3,0)</f>
        <v>37043</v>
      </c>
      <c r="P41" s="20">
        <f>MAX(Série_histórica!31:31)</f>
        <v>0.383940752633531</v>
      </c>
      <c r="Q41" s="12">
        <f>HLOOKUP(P41,Série_histórica!31:$34,4,0)</f>
        <v>37773</v>
      </c>
      <c r="R41" s="20">
        <f>MIN(Série_histórica!31:31)</f>
        <v>-0.28079098732392094</v>
      </c>
      <c r="S41" s="12">
        <f>HLOOKUP(R41,Série_histórica!31:$34,4,0)</f>
        <v>42248</v>
      </c>
      <c r="U41" s="3"/>
    </row>
    <row r="42" spans="2:21" ht="9.75" customHeight="1" x14ac:dyDescent="0.75">
      <c r="B42" s="1" t="s">
        <v>17</v>
      </c>
      <c r="U42" s="3"/>
    </row>
    <row r="43" spans="2:21" ht="9.75" customHeight="1" x14ac:dyDescent="0.75">
      <c r="B43" s="1" t="s">
        <v>2</v>
      </c>
      <c r="U43" s="3"/>
    </row>
    <row r="44" spans="2:21" x14ac:dyDescent="0.75">
      <c r="U44" s="3"/>
    </row>
    <row r="45" spans="2:21" ht="18.5" thickBot="1" x14ac:dyDescent="0.9">
      <c r="B45" s="25" t="str">
        <f>CONCATENATE("ICEA-",$C$3)</f>
        <v>ICEA-SP</v>
      </c>
      <c r="U45" s="3"/>
    </row>
    <row r="46" spans="2:21" ht="20.25" customHeight="1" thickBot="1" x14ac:dyDescent="0.9">
      <c r="B46" s="137" t="s">
        <v>1</v>
      </c>
      <c r="C46" s="137"/>
      <c r="D46" s="9">
        <f>D21</f>
        <v>45778</v>
      </c>
      <c r="E46" s="9">
        <f t="shared" ref="E46:P46" si="15">E21</f>
        <v>45809</v>
      </c>
      <c r="F46" s="9">
        <f t="shared" si="15"/>
        <v>45839</v>
      </c>
      <c r="G46" s="9">
        <f t="shared" si="15"/>
        <v>45870</v>
      </c>
      <c r="H46" s="9">
        <f t="shared" si="15"/>
        <v>45901</v>
      </c>
      <c r="I46" s="9">
        <f t="shared" si="15"/>
        <v>45931</v>
      </c>
      <c r="J46" s="9">
        <f t="shared" si="15"/>
        <v>45962</v>
      </c>
      <c r="K46" s="9">
        <f t="shared" si="15"/>
        <v>45992</v>
      </c>
      <c r="L46" s="9">
        <f t="shared" si="15"/>
        <v>46023</v>
      </c>
      <c r="M46" s="9">
        <f t="shared" si="15"/>
        <v>46054</v>
      </c>
      <c r="N46" s="9">
        <f t="shared" si="15"/>
        <v>46082</v>
      </c>
      <c r="O46" s="9">
        <f t="shared" si="15"/>
        <v>46113</v>
      </c>
      <c r="P46" s="12">
        <f t="shared" si="15"/>
        <v>46143</v>
      </c>
      <c r="R46" s="125" t="s">
        <v>6</v>
      </c>
      <c r="S46" s="125"/>
      <c r="U46" s="3"/>
    </row>
    <row r="47" spans="2:21" ht="20.25" customHeight="1" thickBot="1" x14ac:dyDescent="0.9">
      <c r="B47" s="133" t="s">
        <v>18</v>
      </c>
      <c r="C47" s="133"/>
      <c r="D47" s="7">
        <f>HLOOKUP(D46,Série_histórica!34:41,2,0)</f>
        <v>98.374843946858789</v>
      </c>
      <c r="E47" s="7">
        <f>HLOOKUP(E46,Série_histórica!34:41,2,0)</f>
        <v>104.00770893966717</v>
      </c>
      <c r="F47" s="7">
        <f>HLOOKUP(F46,Série_histórica!34:41,2,0)</f>
        <v>100.01092094887781</v>
      </c>
      <c r="G47" s="7">
        <f>HLOOKUP(G46,Série_histórica!34:41,2,0)</f>
        <v>103.77809067112415</v>
      </c>
      <c r="H47" s="7">
        <f>HLOOKUP(H46,Série_histórica!34:41,2,0)</f>
        <v>100.12451000387422</v>
      </c>
      <c r="I47" s="7">
        <f>HLOOKUP(I46,Série_histórica!34:41,2,0)</f>
        <v>104.71659105501959</v>
      </c>
      <c r="J47" s="7">
        <f>HLOOKUP(J46,Série_histórica!34:41,2,0)</f>
        <v>109.33202897578428</v>
      </c>
      <c r="K47" s="7">
        <f>HLOOKUP(K46,Série_histórica!34:41,2,0)</f>
        <v>117.09368622056522</v>
      </c>
      <c r="L47" s="7">
        <f>HLOOKUP(L46,Série_histórica!34:41,2,0)</f>
        <v>123.96130913954499</v>
      </c>
      <c r="M47" s="7">
        <f>HLOOKUP(M46,Série_histórica!34:41,2,0)</f>
        <v>117.0371905917907</v>
      </c>
      <c r="N47" s="7">
        <f>HLOOKUP(N46,Série_histórica!34:41,2,0)</f>
        <v>115.73568114241712</v>
      </c>
      <c r="O47" s="7">
        <f>HLOOKUP(O46,Série_histórica!34:41,2,0)</f>
        <v>114.55303492085687</v>
      </c>
      <c r="P47" s="13">
        <f>HLOOKUP(P46,Série_histórica!34:41,2,0)</f>
        <v>109.01267484395589</v>
      </c>
      <c r="Q47" s="16">
        <f t="shared" ref="Q47:Q53" si="16">P47-O47</f>
        <v>-5.5403600769009813</v>
      </c>
      <c r="R47" s="138" t="str">
        <f>CONCATENATE(RANK(P47,Série_histórica!35:35,1),"º valor")</f>
        <v>247º valor</v>
      </c>
      <c r="S47" s="138"/>
      <c r="U47" s="3"/>
    </row>
    <row r="48" spans="2:21" ht="20.25" customHeight="1" thickBot="1" x14ac:dyDescent="0.9">
      <c r="B48" s="134" t="s">
        <v>19</v>
      </c>
      <c r="C48" s="134"/>
      <c r="D48" s="11">
        <f>HLOOKUP(D46,Série_histórica!34:41,3,0)</f>
        <v>114.77689928683064</v>
      </c>
      <c r="E48" s="11">
        <f>HLOOKUP(E46,Série_histórica!34:41,3,0)</f>
        <v>116.05447139229061</v>
      </c>
      <c r="F48" s="11">
        <f>HLOOKUP(F46,Série_histórica!34:41,3,0)</f>
        <v>108.47249152912028</v>
      </c>
      <c r="G48" s="11">
        <f>HLOOKUP(G46,Série_histórica!34:41,3,0)</f>
        <v>117.25501790069322</v>
      </c>
      <c r="H48" s="11">
        <f>HLOOKUP(H46,Série_histórica!34:41,3,0)</f>
        <v>117.76573437342618</v>
      </c>
      <c r="I48" s="11">
        <f>HLOOKUP(I46,Série_histórica!34:41,3,0)</f>
        <v>119.53511150241873</v>
      </c>
      <c r="J48" s="11">
        <f>HLOOKUP(J46,Série_histórica!34:41,3,0)</f>
        <v>123.92948146818306</v>
      </c>
      <c r="K48" s="11">
        <f>HLOOKUP(K46,Série_histórica!34:41,3,0)</f>
        <v>131.26385102883873</v>
      </c>
      <c r="L48" s="11">
        <f>HLOOKUP(L46,Série_histórica!34:41,3,0)</f>
        <v>129.0261386354988</v>
      </c>
      <c r="M48" s="11">
        <f>HLOOKUP(M46,Série_histórica!34:41,3,0)</f>
        <v>129.36165807751993</v>
      </c>
      <c r="N48" s="11">
        <f>HLOOKUP(N46,Série_histórica!34:41,3,0)</f>
        <v>133.49630117263973</v>
      </c>
      <c r="O48" s="11">
        <f>HLOOKUP(O46,Série_histórica!34:41,3,0)</f>
        <v>128.69685629472093</v>
      </c>
      <c r="P48" s="14">
        <f>HLOOKUP(P46,Série_histórica!34:41,3,0)</f>
        <v>119.72127529440779</v>
      </c>
      <c r="Q48" s="16">
        <f t="shared" si="16"/>
        <v>-8.9755810003131415</v>
      </c>
      <c r="R48" s="139" t="str">
        <f>CONCATENATE(RANK(P48,Série_histórica!36:36,1),"º valor")</f>
        <v>201º valor</v>
      </c>
      <c r="S48" s="139"/>
      <c r="U48" s="3"/>
    </row>
    <row r="49" spans="2:21" ht="20.25" customHeight="1" thickBot="1" x14ac:dyDescent="0.9">
      <c r="B49" s="127" t="s">
        <v>20</v>
      </c>
      <c r="C49" s="127"/>
      <c r="D49" s="8">
        <f>HLOOKUP(D46,Série_histórica!34:41,4,0)</f>
        <v>107.09056155730691</v>
      </c>
      <c r="E49" s="8">
        <f>HLOOKUP(E46,Série_histórica!34:41,4,0)</f>
        <v>112.44025415617116</v>
      </c>
      <c r="F49" s="8">
        <f>HLOOKUP(F46,Série_histórica!34:41,4,0)</f>
        <v>107.16060082014317</v>
      </c>
      <c r="G49" s="8">
        <f>HLOOKUP(G46,Série_histórica!34:41,4,0)</f>
        <v>112.01268774354308</v>
      </c>
      <c r="H49" s="8">
        <f>HLOOKUP(H46,Série_histórica!34:41,4,0)</f>
        <v>112.05550827196521</v>
      </c>
      <c r="I49" s="8">
        <f>HLOOKUP(I46,Série_histórica!34:41,4,0)</f>
        <v>114.58638307661521</v>
      </c>
      <c r="J49" s="8">
        <f>HLOOKUP(J46,Série_histórica!34:41,4,0)</f>
        <v>119.11696122348903</v>
      </c>
      <c r="K49" s="8">
        <f>HLOOKUP(K46,Série_histórica!34:41,4,0)</f>
        <v>126.63344311197756</v>
      </c>
      <c r="L49" s="8">
        <f>HLOOKUP(L46,Série_histórica!34:41,4,0)</f>
        <v>130.49133117438464</v>
      </c>
      <c r="M49" s="8">
        <f>HLOOKUP(M46,Série_histórica!34:41,4,0)</f>
        <v>126.50264115413981</v>
      </c>
      <c r="N49" s="8">
        <f>HLOOKUP(N46,Série_histórica!34:41,4,0)</f>
        <v>120.14872327900854</v>
      </c>
      <c r="O49" s="8">
        <f>HLOOKUP(O46,Série_histórica!34:41,4,0)</f>
        <v>122.11672050687132</v>
      </c>
      <c r="P49" s="15">
        <f>HLOOKUP(P46,Série_histórica!34:41,4,0)</f>
        <v>115.75297852549949</v>
      </c>
      <c r="Q49" s="16">
        <f t="shared" si="16"/>
        <v>-6.363741981371831</v>
      </c>
      <c r="R49" s="138" t="str">
        <f>CONCATENATE(RANK(P49,Série_histórica!37:37,1),"º valor")</f>
        <v>186º valor</v>
      </c>
      <c r="S49" s="138"/>
      <c r="U49" s="3"/>
    </row>
    <row r="50" spans="2:21" ht="20.25" customHeight="1" thickBot="1" x14ac:dyDescent="0.9">
      <c r="B50" s="134" t="s">
        <v>21</v>
      </c>
      <c r="C50" s="134"/>
      <c r="D50" s="11">
        <f>HLOOKUP(D46,Série_histórica!34:41,5,0)</f>
        <v>100.15644175399267</v>
      </c>
      <c r="E50" s="11">
        <f>HLOOKUP(E46,Série_histórica!34:41,5,0)</f>
        <v>103.2850916928422</v>
      </c>
      <c r="F50" s="11">
        <f>HLOOKUP(F46,Série_histórica!34:41,5,0)</f>
        <v>98.276646248967609</v>
      </c>
      <c r="G50" s="11">
        <f>HLOOKUP(G46,Série_histórica!34:41,5,0)</f>
        <v>104.16872702562942</v>
      </c>
      <c r="H50" s="11">
        <f>HLOOKUP(H46,Série_histórica!34:41,5,0)</f>
        <v>99.483895332296498</v>
      </c>
      <c r="I50" s="11">
        <f>HLOOKUP(I46,Série_histórica!34:41,5,0)</f>
        <v>104.33065211975945</v>
      </c>
      <c r="J50" s="11">
        <f>HLOOKUP(J46,Série_histórica!34:41,5,0)</f>
        <v>108.88946632321473</v>
      </c>
      <c r="K50" s="11">
        <f>HLOOKUP(K46,Série_histórica!34:41,5,0)</f>
        <v>116.62283480644794</v>
      </c>
      <c r="L50" s="11">
        <f>HLOOKUP(L46,Série_histórica!34:41,5,0)</f>
        <v>120.6727779821158</v>
      </c>
      <c r="M50" s="11">
        <f>HLOOKUP(M46,Série_histórica!34:41,5,0)</f>
        <v>115.45939922030833</v>
      </c>
      <c r="N50" s="11">
        <f>HLOOKUP(N46,Série_histórica!34:41,5,0)</f>
        <v>122.68943582516819</v>
      </c>
      <c r="O50" s="11">
        <f>HLOOKUP(O46,Série_histórica!34:41,5,0)</f>
        <v>116.04139501411547</v>
      </c>
      <c r="P50" s="14">
        <f>HLOOKUP(P46,Série_histórica!34:41,5,0)</f>
        <v>109.12587545070151</v>
      </c>
      <c r="Q50" s="16">
        <f t="shared" si="16"/>
        <v>-6.9155195634139517</v>
      </c>
      <c r="R50" s="139" t="str">
        <f>CONCATENATE(RANK(P50,Série_histórica!38:38,1),"º valor")</f>
        <v>188º valor</v>
      </c>
      <c r="S50" s="139"/>
      <c r="U50" s="3"/>
    </row>
    <row r="51" spans="2:21" ht="20.25" customHeight="1" thickBot="1" x14ac:dyDescent="0.9">
      <c r="B51" s="127" t="s">
        <v>22</v>
      </c>
      <c r="C51" s="127"/>
      <c r="D51" s="8">
        <f>HLOOKUP(D46,Série_histórica!34:41,6,0)</f>
        <v>107.99040936405133</v>
      </c>
      <c r="E51" s="8">
        <f>HLOOKUP(E46,Série_histórica!34:41,6,0)</f>
        <v>112.38424304855745</v>
      </c>
      <c r="F51" s="8">
        <f>HLOOKUP(F46,Série_histórica!34:41,6,0)</f>
        <v>105.53366756949464</v>
      </c>
      <c r="G51" s="8">
        <f>HLOOKUP(G46,Série_histórica!34:41,6,0)</f>
        <v>114.83521878923128</v>
      </c>
      <c r="H51" s="8">
        <f>HLOOKUP(H46,Série_histórica!34:41,6,0)</f>
        <v>112.65938038357024</v>
      </c>
      <c r="I51" s="8">
        <f>HLOOKUP(I46,Série_histórica!34:41,6,0)</f>
        <v>113.92502756011619</v>
      </c>
      <c r="J51" s="8">
        <f>HLOOKUP(J46,Série_histórica!34:41,6,0)</f>
        <v>116.31925069396891</v>
      </c>
      <c r="K51" s="8">
        <f>HLOOKUP(K46,Série_histórica!34:41,6,0)</f>
        <v>127.22804546260279</v>
      </c>
      <c r="L51" s="8">
        <f>HLOOKUP(L46,Série_histórica!34:41,6,0)</f>
        <v>130.99264836804113</v>
      </c>
      <c r="M51" s="8">
        <f>HLOOKUP(M46,Série_histórica!34:41,6,0)</f>
        <v>123.41211457743263</v>
      </c>
      <c r="N51" s="8">
        <f>HLOOKUP(N46,Série_histórica!34:41,6,0)</f>
        <v>125.05589332225126</v>
      </c>
      <c r="O51" s="8">
        <f>HLOOKUP(O46,Série_histórica!34:41,6,0)</f>
        <v>121.58525558026602</v>
      </c>
      <c r="P51" s="15">
        <f>HLOOKUP(P46,Série_histórica!34:41,6,0)</f>
        <v>116.02573020443403</v>
      </c>
      <c r="Q51" s="16">
        <f t="shared" si="16"/>
        <v>-5.5595253758319956</v>
      </c>
      <c r="R51" s="138" t="str">
        <f>CONCATENATE(RANK(P51,Série_histórica!39:39,1),"º valor")</f>
        <v>186º valor</v>
      </c>
      <c r="S51" s="138"/>
      <c r="U51" s="3"/>
    </row>
    <row r="52" spans="2:21" ht="20.25" customHeight="1" thickBot="1" x14ac:dyDescent="0.9">
      <c r="B52" s="128" t="s">
        <v>23</v>
      </c>
      <c r="C52" s="128"/>
      <c r="D52" s="11">
        <f>HLOOKUP(D46,Série_histórica!34:41,7,0)</f>
        <v>96.498546973520959</v>
      </c>
      <c r="E52" s="11">
        <f>HLOOKUP(E46,Série_histórica!34:41,7,0)</f>
        <v>100.48537430105542</v>
      </c>
      <c r="F52" s="11">
        <f>HLOOKUP(F46,Série_histórica!34:41,7,0)</f>
        <v>98.125656951233495</v>
      </c>
      <c r="G52" s="11">
        <f>HLOOKUP(G46,Série_histórica!34:41,7,0)</f>
        <v>97.086504566481182</v>
      </c>
      <c r="H52" s="11">
        <f>HLOOKUP(H46,Série_histórica!34:41,7,0)</f>
        <v>94.528647274519216</v>
      </c>
      <c r="I52" s="11">
        <f>HLOOKUP(I46,Série_histórica!34:41,7,0)</f>
        <v>102.17105397609286</v>
      </c>
      <c r="J52" s="11">
        <f>HLOOKUP(J46,Série_histórica!34:41,7,0)</f>
        <v>110.22441669234514</v>
      </c>
      <c r="K52" s="11">
        <f>HLOOKUP(K46,Série_histórica!34:41,7,0)</f>
        <v>112.49144940105002</v>
      </c>
      <c r="L52" s="11">
        <f>HLOOKUP(L46,Série_histórica!34:41,7,0)</f>
        <v>116.75424365806506</v>
      </c>
      <c r="M52" s="11">
        <f>HLOOKUP(M46,Série_histórica!34:41,7,0)</f>
        <v>117.01449776109428</v>
      </c>
      <c r="N52" s="11">
        <f>HLOOKUP(N46,Série_histórica!34:41,7,0)</f>
        <v>115.48533076919099</v>
      </c>
      <c r="O52" s="11">
        <f>HLOOKUP(O46,Série_histórica!34:41,7,0)</f>
        <v>114.98999815981171</v>
      </c>
      <c r="P52" s="14">
        <f>HLOOKUP(P46,Série_histórica!34:41,7,0)</f>
        <v>106.58809016145106</v>
      </c>
      <c r="Q52" s="16">
        <f t="shared" si="16"/>
        <v>-8.4019079983606417</v>
      </c>
      <c r="R52" s="139" t="str">
        <f>CONCATENATE(RANK(P52,Série_histórica!40:40,1),"º valor")</f>
        <v>190º valor</v>
      </c>
      <c r="S52" s="139"/>
      <c r="U52" s="3"/>
    </row>
    <row r="53" spans="2:21" ht="20.25" customHeight="1" thickBot="1" x14ac:dyDescent="0.9">
      <c r="B53" s="129" t="s">
        <v>24</v>
      </c>
      <c r="C53" s="129"/>
      <c r="D53" s="10">
        <f>HLOOKUP(D46,Série_histórica!34:41,8,0)</f>
        <v>103.62350165564978</v>
      </c>
      <c r="E53" s="10">
        <f>HLOOKUP(E46,Série_histórica!34:41,8,0)</f>
        <v>107.86267292450668</v>
      </c>
      <c r="F53" s="10">
        <f>HLOOKUP(F46,Série_histórica!34:41,8,0)</f>
        <v>102.71862353455541</v>
      </c>
      <c r="G53" s="10">
        <f>HLOOKUP(G46,Série_histórica!34:41,8,0)</f>
        <v>108.09070738458624</v>
      </c>
      <c r="H53" s="10">
        <f>HLOOKUP(H46,Série_histórica!34:41,8,0)</f>
        <v>105.76970180213085</v>
      </c>
      <c r="I53" s="10">
        <f>HLOOKUP(I46,Série_histórica!34:41,8,0)</f>
        <v>109.45851759818731</v>
      </c>
      <c r="J53" s="10">
        <f>HLOOKUP(J46,Série_histórica!34:41,8,0)</f>
        <v>114.00321377335186</v>
      </c>
      <c r="K53" s="10">
        <f>HLOOKUP(K46,Série_histórica!34:41,8,0)</f>
        <v>121.62813895921275</v>
      </c>
      <c r="L53" s="10">
        <f>HLOOKUP(L46,Série_histórica!34:41,8,0)</f>
        <v>125.58205457825024</v>
      </c>
      <c r="M53" s="10">
        <f>HLOOKUP(M46,Série_histórica!34:41,8,0)</f>
        <v>120.98102018722406</v>
      </c>
      <c r="N53" s="10">
        <f>HLOOKUP(N46,Série_histórica!34:41,8,0)</f>
        <v>121.41907955208836</v>
      </c>
      <c r="O53" s="10">
        <f>HLOOKUP(O46,Série_histórica!34:41,8,0)</f>
        <v>119.07905776049338</v>
      </c>
      <c r="P53" s="10">
        <f>HLOOKUP(P46,Série_histórica!34:41,8,0)</f>
        <v>112.43942698810052</v>
      </c>
      <c r="Q53" s="16">
        <f t="shared" si="16"/>
        <v>-6.6396307723928629</v>
      </c>
      <c r="R53" s="140" t="str">
        <f>CONCATENATE(RANK(P53,Série_histórica!41:41,1),"º valor")</f>
        <v>246º valor</v>
      </c>
      <c r="S53" s="140"/>
      <c r="U53" s="3"/>
    </row>
    <row r="54" spans="2:21" ht="9.75" customHeight="1" x14ac:dyDescent="0.75">
      <c r="B54" s="1" t="s">
        <v>33</v>
      </c>
      <c r="U54" s="3"/>
    </row>
    <row r="55" spans="2:21" ht="9.75" customHeight="1" x14ac:dyDescent="0.75">
      <c r="B55" s="1" t="s">
        <v>2</v>
      </c>
      <c r="U55" s="3"/>
    </row>
    <row r="56" spans="2:21" ht="9.75" customHeight="1" x14ac:dyDescent="0.75">
      <c r="B56" s="1"/>
      <c r="U56" s="3"/>
    </row>
    <row r="57" spans="2:21" ht="18.5" thickBot="1" x14ac:dyDescent="0.9">
      <c r="B57" s="25" t="str">
        <f>CONCATENATE("Números históricos - SP",C28)</f>
        <v>Números históricos - SP</v>
      </c>
      <c r="C57" s="1"/>
      <c r="U57" s="3"/>
    </row>
    <row r="58" spans="2:21" ht="30" customHeight="1" thickBot="1" x14ac:dyDescent="0.9">
      <c r="B58" s="135" t="s">
        <v>31</v>
      </c>
      <c r="C58" s="135"/>
      <c r="D58" s="125" t="s">
        <v>7</v>
      </c>
      <c r="E58" s="125"/>
      <c r="F58" s="125" t="s">
        <v>8</v>
      </c>
      <c r="G58" s="125" t="e">
        <f>#REF!</f>
        <v>#REF!</v>
      </c>
      <c r="H58" s="125" t="s">
        <v>9</v>
      </c>
      <c r="I58" s="125"/>
      <c r="J58" s="125" t="s">
        <v>10</v>
      </c>
      <c r="K58" s="125"/>
      <c r="L58" s="125" t="s">
        <v>11</v>
      </c>
      <c r="M58" s="125"/>
      <c r="N58" s="125" t="s">
        <v>13</v>
      </c>
      <c r="O58" s="125"/>
      <c r="P58" s="125" t="s">
        <v>12</v>
      </c>
      <c r="Q58" s="125"/>
      <c r="R58" s="125" t="s">
        <v>14</v>
      </c>
      <c r="S58" s="125"/>
      <c r="U58" s="3"/>
    </row>
    <row r="59" spans="2:21" ht="20.25" customHeight="1" thickBot="1" x14ac:dyDescent="0.9">
      <c r="B59" s="136"/>
      <c r="C59" s="136"/>
      <c r="D59" s="28" t="s">
        <v>15</v>
      </c>
      <c r="E59" s="28" t="s">
        <v>16</v>
      </c>
      <c r="F59" s="28" t="s">
        <v>15</v>
      </c>
      <c r="G59" s="28" t="s">
        <v>16</v>
      </c>
      <c r="H59" s="28" t="s">
        <v>15</v>
      </c>
      <c r="I59" s="28" t="s">
        <v>16</v>
      </c>
      <c r="J59" s="28" t="s">
        <v>15</v>
      </c>
      <c r="K59" s="28" t="s">
        <v>16</v>
      </c>
      <c r="L59" s="28" t="s">
        <v>15</v>
      </c>
      <c r="M59" s="28" t="s">
        <v>16</v>
      </c>
      <c r="N59" s="28" t="s">
        <v>15</v>
      </c>
      <c r="O59" s="28" t="s">
        <v>16</v>
      </c>
      <c r="P59" s="28" t="s">
        <v>15</v>
      </c>
      <c r="Q59" s="28" t="s">
        <v>16</v>
      </c>
      <c r="R59" s="28" t="s">
        <v>15</v>
      </c>
      <c r="S59" s="28" t="s">
        <v>16</v>
      </c>
      <c r="U59" s="3"/>
    </row>
    <row r="60" spans="2:21" ht="20.25" customHeight="1" x14ac:dyDescent="0.75">
      <c r="B60" s="133" t="s">
        <v>18</v>
      </c>
      <c r="C60" s="133"/>
      <c r="D60" s="7">
        <f>Série_histórica!B35</f>
        <v>39.120515217545723</v>
      </c>
      <c r="E60" s="29">
        <v>34486</v>
      </c>
      <c r="F60" s="7">
        <f>HLOOKUP(G60,Série_histórica!34:41,2,0)</f>
        <v>109.01267484395589</v>
      </c>
      <c r="G60" s="29">
        <f>MAX(Série_histórica!$5:$5)</f>
        <v>46143</v>
      </c>
      <c r="H60" s="7">
        <f>MAX(Série_histórica!35:35)</f>
        <v>165.37801622879209</v>
      </c>
      <c r="I60" s="29">
        <f>HLOOKUP(H60,Série_histórica!35:44,10,0)</f>
        <v>41306</v>
      </c>
      <c r="J60" s="7">
        <f>MIN(Série_histórica!35:35)</f>
        <v>38.96132562589861</v>
      </c>
      <c r="K60" s="29">
        <f>HLOOKUP(J60,Série_histórica!35:44,10,0)</f>
        <v>36251</v>
      </c>
      <c r="L60" s="17">
        <f>MAX(Série_histórica!45:45)</f>
        <v>0.52171677944957406</v>
      </c>
      <c r="M60" s="29">
        <f>HLOOKUP(L60,Série_histórica!45:53,9,0)</f>
        <v>36892</v>
      </c>
      <c r="N60" s="17">
        <f>MIN(Série_histórica!45:45)</f>
        <v>-0.38257804597877898</v>
      </c>
      <c r="O60" s="29">
        <f>HLOOKUP(N60,Série_histórica!45:53,9,0)</f>
        <v>43952</v>
      </c>
      <c r="P60" s="17">
        <f>MAX(Série_histórica!54:54)</f>
        <v>0.77993493041611894</v>
      </c>
      <c r="Q60" s="29">
        <f>HLOOKUP(P60,Série_histórica!54:63,10,0)</f>
        <v>34851</v>
      </c>
      <c r="R60" s="17">
        <f>MIN(Série_histórica!54:54)</f>
        <v>-0.52287753969218431</v>
      </c>
      <c r="S60" s="29">
        <f>HLOOKUP(R60,Série_histórica!54:63,10,0)</f>
        <v>42461</v>
      </c>
      <c r="U60" s="3"/>
    </row>
    <row r="61" spans="2:21" ht="20.25" customHeight="1" x14ac:dyDescent="0.75">
      <c r="B61" s="134" t="s">
        <v>19</v>
      </c>
      <c r="C61" s="134"/>
      <c r="D61" s="11">
        <f>Série_histórica!B36</f>
        <v>84.867607807386634</v>
      </c>
      <c r="E61" s="30">
        <v>34486</v>
      </c>
      <c r="F61" s="11">
        <f>HLOOKUP(G61,Série_histórica!34:41,3,0)</f>
        <v>119.72127529440779</v>
      </c>
      <c r="G61" s="30">
        <f>MAX(Série_histórica!$5:$5)</f>
        <v>46143</v>
      </c>
      <c r="H61" s="11">
        <f>MAX(Série_histórica!36:36)</f>
        <v>174.06251960550685</v>
      </c>
      <c r="I61" s="30">
        <f>HLOOKUP(H61,Série_histórica!36:44,9,0)</f>
        <v>40940</v>
      </c>
      <c r="J61" s="11">
        <f>MIN(Série_histórica!36:36)</f>
        <v>50.74210325255725</v>
      </c>
      <c r="K61" s="30">
        <f>HLOOKUP(J61,Série_histórica!36:44,9,0)</f>
        <v>42430</v>
      </c>
      <c r="L61" s="18">
        <f>MAX(Série_histórica!46:46)</f>
        <v>0.43058388653365864</v>
      </c>
      <c r="M61" s="30">
        <f>HLOOKUP(L61,Série_histórica!46:53,8,0)</f>
        <v>42705</v>
      </c>
      <c r="N61" s="18">
        <f>MIN(Série_histórica!46:46)</f>
        <v>-0.31888803287108369</v>
      </c>
      <c r="O61" s="30">
        <f>HLOOKUP(N61,Série_histórica!46:53,8,0)</f>
        <v>36220</v>
      </c>
      <c r="P61" s="18">
        <f>MAX(Série_histórica!55:55)</f>
        <v>0.56164963655949984</v>
      </c>
      <c r="Q61" s="30">
        <f>HLOOKUP(P61,Série_histórica!55:63,9,0)</f>
        <v>36617</v>
      </c>
      <c r="R61" s="18">
        <f>MIN(Série_histórica!55:55)</f>
        <v>-0.52278134089584372</v>
      </c>
      <c r="S61" s="30">
        <f>HLOOKUP(R61,Série_histórica!55:63,9,0)</f>
        <v>42430</v>
      </c>
      <c r="U61" s="3"/>
    </row>
    <row r="62" spans="2:21" ht="20.25" customHeight="1" x14ac:dyDescent="0.75">
      <c r="B62" s="127" t="s">
        <v>20</v>
      </c>
      <c r="C62" s="127"/>
      <c r="D62" s="8">
        <f>Série_histórica!BI37</f>
        <v>46.581534699272048</v>
      </c>
      <c r="E62" s="31">
        <v>36281</v>
      </c>
      <c r="F62" s="8">
        <f>HLOOKUP(G62,Série_histórica!34:41,4,0)</f>
        <v>115.75297852549949</v>
      </c>
      <c r="G62" s="31">
        <f>MAX(Série_histórica!$5:$5)</f>
        <v>46143</v>
      </c>
      <c r="H62" s="8">
        <f>MAX(Série_histórica!37:37)</f>
        <v>168.28664862387751</v>
      </c>
      <c r="I62" s="31">
        <f>HLOOKUP(H62,Série_histórica!37:44,8,0)</f>
        <v>40422</v>
      </c>
      <c r="J62" s="8">
        <f>MIN(Série_histórica!37:37)</f>
        <v>45.905191652742474</v>
      </c>
      <c r="K62" s="31">
        <f>HLOOKUP(J62,Série_histórica!37:44,8,0)</f>
        <v>42491</v>
      </c>
      <c r="L62" s="19">
        <f>MAX(Série_histórica!47:47)</f>
        <v>0.36823773341079558</v>
      </c>
      <c r="M62" s="31">
        <f>HLOOKUP(L62,Série_histórica!47:53,7,0)</f>
        <v>36892</v>
      </c>
      <c r="N62" s="19">
        <f>MIN(Série_histórica!47:47)</f>
        <v>-0.30957031334681284</v>
      </c>
      <c r="O62" s="31">
        <f>HLOOKUP(N62,Série_histórica!47:53,7,0)</f>
        <v>43952</v>
      </c>
      <c r="P62" s="19">
        <f>MAX(Série_histórica!56:56)</f>
        <v>0.59733214940000745</v>
      </c>
      <c r="Q62" s="31">
        <f>HLOOKUP(P62,Série_histórica!56:63,8,0)</f>
        <v>45078</v>
      </c>
      <c r="R62" s="19">
        <f>MIN(Série_histórica!56:56)</f>
        <v>-0.47136906645791155</v>
      </c>
      <c r="S62" s="31">
        <f>HLOOKUP(R62,Série_histórica!56:63,8,0)</f>
        <v>42370</v>
      </c>
      <c r="U62" s="3"/>
    </row>
    <row r="63" spans="2:21" ht="20.25" customHeight="1" x14ac:dyDescent="0.75">
      <c r="B63" s="134" t="s">
        <v>21</v>
      </c>
      <c r="C63" s="134"/>
      <c r="D63" s="11">
        <f>Série_histórica!BI38</f>
        <v>54.767703291959464</v>
      </c>
      <c r="E63" s="30">
        <v>36281</v>
      </c>
      <c r="F63" s="11">
        <f>HLOOKUP(G63,Série_histórica!34:41,5,0)</f>
        <v>109.12587545070151</v>
      </c>
      <c r="G63" s="30">
        <f>MAX(Série_histórica!$5:$5)</f>
        <v>46143</v>
      </c>
      <c r="H63" s="11">
        <f>MAX(Série_histórica!38:38)</f>
        <v>169.09252956154157</v>
      </c>
      <c r="I63" s="30">
        <f>HLOOKUP(H63,Série_histórica!38:44,7,0)</f>
        <v>40940</v>
      </c>
      <c r="J63" s="11">
        <f>MIN(Série_histórica!38:38)</f>
        <v>44.314253131341736</v>
      </c>
      <c r="K63" s="30">
        <f>HLOOKUP(J63,Série_histórica!38:44,7,0)</f>
        <v>42552</v>
      </c>
      <c r="L63" s="18">
        <f>MAX(Série_histórica!48:48)</f>
        <v>0.33525179055944454</v>
      </c>
      <c r="M63" s="30">
        <f>HLOOKUP(L63,Série_histórica!48:53,6,0)</f>
        <v>36892</v>
      </c>
      <c r="N63" s="18">
        <f>MIN(Série_histórica!48:48)</f>
        <v>-0.35623256939746095</v>
      </c>
      <c r="O63" s="30">
        <f>HLOOKUP(N63,Série_histórica!48:53,6,0)</f>
        <v>43952</v>
      </c>
      <c r="P63" s="18">
        <f>MAX(Série_histórica!57:57)</f>
        <v>0.65140897573748124</v>
      </c>
      <c r="Q63" s="30">
        <f>HLOOKUP(P63,Série_histórica!57:63,7,0)</f>
        <v>45200</v>
      </c>
      <c r="R63" s="18">
        <f>MIN(Série_histórica!57:57)</f>
        <v>-0.51815080880566011</v>
      </c>
      <c r="S63" s="30">
        <f>HLOOKUP(R63,Série_histórica!57:63,7,0)</f>
        <v>42430</v>
      </c>
      <c r="U63" s="3"/>
    </row>
    <row r="64" spans="2:21" ht="20.25" customHeight="1" x14ac:dyDescent="0.75">
      <c r="B64" s="127" t="s">
        <v>22</v>
      </c>
      <c r="C64" s="127"/>
      <c r="D64" s="8">
        <f>Série_histórica!BI39</f>
        <v>53.883364903127152</v>
      </c>
      <c r="E64" s="31">
        <v>36281</v>
      </c>
      <c r="F64" s="8">
        <f>HLOOKUP(G64,Série_histórica!34:41,6,0)</f>
        <v>116.02573020443403</v>
      </c>
      <c r="G64" s="31">
        <f>MAX(Série_histórica!$5:$5)</f>
        <v>46143</v>
      </c>
      <c r="H64" s="8">
        <f>MAX(Série_histórica!39:39)</f>
        <v>170.27012410488129</v>
      </c>
      <c r="I64" s="31">
        <f>HLOOKUP(H64,Série_histórica!39:44,6,0)</f>
        <v>40940</v>
      </c>
      <c r="J64" s="8">
        <f>MIN(Série_histórica!39:39)</f>
        <v>52.65833822692678</v>
      </c>
      <c r="K64" s="31">
        <f>HLOOKUP(J64,Série_histórica!39:44,6,0)</f>
        <v>42461</v>
      </c>
      <c r="L64" s="19">
        <f>MAX(Série_histórica!49:49)</f>
        <v>0.35721344958603951</v>
      </c>
      <c r="M64" s="31">
        <f>HLOOKUP(L64,Série_histórica!49:53,5,0)</f>
        <v>36892</v>
      </c>
      <c r="N64" s="19">
        <f>MIN(Série_histórica!49:49)</f>
        <v>-0.34722283755958905</v>
      </c>
      <c r="O64" s="31">
        <f>HLOOKUP(N64,Série_histórica!49:53,5,0)</f>
        <v>43952</v>
      </c>
      <c r="P64" s="19">
        <f>MAX(Série_histórica!58:58)</f>
        <v>0.5771434090269838</v>
      </c>
      <c r="Q64" s="31">
        <f>HLOOKUP(P64,Série_histórica!58:63,6,0)</f>
        <v>45200</v>
      </c>
      <c r="R64" s="19">
        <f>MIN(Série_histórica!58:58)</f>
        <v>-0.49405360235061047</v>
      </c>
      <c r="S64" s="31">
        <f>HLOOKUP(R64,Série_histórica!58:63,6,0)</f>
        <v>42248</v>
      </c>
      <c r="U64" s="3"/>
    </row>
    <row r="65" spans="2:21" ht="20.25" customHeight="1" thickBot="1" x14ac:dyDescent="0.9">
      <c r="B65" s="128" t="s">
        <v>23</v>
      </c>
      <c r="C65" s="128"/>
      <c r="D65" s="11">
        <f>Série_histórica!BI40</f>
        <v>47.812931888875333</v>
      </c>
      <c r="E65" s="30">
        <v>36281</v>
      </c>
      <c r="F65" s="11">
        <f>HLOOKUP(G65,Série_histórica!34:41,7,0)</f>
        <v>106.58809016145106</v>
      </c>
      <c r="G65" s="30">
        <f>MAX(Série_histórica!$5:$5)</f>
        <v>46143</v>
      </c>
      <c r="H65" s="11">
        <f>MAX(Série_histórica!40:40)</f>
        <v>163.98001817357766</v>
      </c>
      <c r="I65" s="30">
        <f>HLOOKUP(H65,Série_histórica!40:44,5,0)</f>
        <v>40940</v>
      </c>
      <c r="J65" s="11">
        <f>MIN(Série_histórica!40:40)</f>
        <v>38.48259038124354</v>
      </c>
      <c r="K65" s="30">
        <f>HLOOKUP(J65,Série_histórica!40:44,5,0)</f>
        <v>42491</v>
      </c>
      <c r="L65" s="18">
        <f>MAX(Série_histórica!50:50)</f>
        <v>0.33639434927655465</v>
      </c>
      <c r="M65" s="30">
        <f>HLOOKUP(L65,Série_histórica!50:53,4,0)</f>
        <v>36892</v>
      </c>
      <c r="N65" s="18">
        <f>MIN(Série_histórica!50:50)</f>
        <v>-0.30751448741700305</v>
      </c>
      <c r="O65" s="30">
        <f>HLOOKUP(N65,Série_histórica!50:53,4,0)</f>
        <v>43952</v>
      </c>
      <c r="P65" s="18">
        <f>MAX(Série_histórica!59:59)</f>
        <v>0.72534781691630612</v>
      </c>
      <c r="Q65" s="30">
        <f>HLOOKUP(P65,Série_histórica!59:63,5,0)</f>
        <v>45170</v>
      </c>
      <c r="R65" s="18">
        <f>MIN(Série_histórica!59:59)</f>
        <v>-0.52345553510703446</v>
      </c>
      <c r="S65" s="30">
        <f>HLOOKUP(R65,Série_histórica!59:63,5,0)</f>
        <v>42370</v>
      </c>
      <c r="U65" s="3"/>
    </row>
    <row r="66" spans="2:21" ht="20.25" customHeight="1" thickBot="1" x14ac:dyDescent="0.9">
      <c r="B66" s="129" t="s">
        <v>24</v>
      </c>
      <c r="C66" s="129"/>
      <c r="D66" s="10">
        <f>Série_histórica!B41</f>
        <v>53.759584846294814</v>
      </c>
      <c r="E66" s="12">
        <v>34486</v>
      </c>
      <c r="F66" s="10">
        <f>HLOOKUP(G66,Série_histórica!34:41,8,0)</f>
        <v>112.43942698810052</v>
      </c>
      <c r="G66" s="12">
        <f>MAX(Série_histórica!$5:$5)</f>
        <v>46143</v>
      </c>
      <c r="H66" s="10">
        <f>MAX(Série_histórica!41:41)</f>
        <v>167.89772816891224</v>
      </c>
      <c r="I66" s="12">
        <f>HLOOKUP(H66,Série_histórica!41:44,4,0)</f>
        <v>40940</v>
      </c>
      <c r="J66" s="10">
        <f>MIN(Série_histórica!41:41)</f>
        <v>47.353726632253412</v>
      </c>
      <c r="K66" s="12">
        <f>HLOOKUP(J66,Série_histórica!41:44,4,0)</f>
        <v>42491</v>
      </c>
      <c r="L66" s="20">
        <f>MAX(Série_histórica!51:51)</f>
        <v>0.35149960996296215</v>
      </c>
      <c r="M66" s="12">
        <f>HLOOKUP(L66,Série_histórica!51:53,3,0)</f>
        <v>36892</v>
      </c>
      <c r="N66" s="20">
        <f>MIN(Série_histórica!51:51)</f>
        <v>-0.33304003390310644</v>
      </c>
      <c r="O66" s="12">
        <f>HLOOKUP(N66,Série_histórica!51:53,3,0)</f>
        <v>43952</v>
      </c>
      <c r="P66" s="20">
        <f>MAX(Série_histórica!60:60)</f>
        <v>0.57414375688798924</v>
      </c>
      <c r="Q66" s="12">
        <f>HLOOKUP(P66,Série_histórica!60:63,4,0)</f>
        <v>45200</v>
      </c>
      <c r="R66" s="20">
        <f>MIN(Série_histórica!60:60)</f>
        <v>-0.48442155252878072</v>
      </c>
      <c r="S66" s="12">
        <f>HLOOKUP(R66,Série_histórica!60:63,4,0)</f>
        <v>42370</v>
      </c>
      <c r="U66" s="3"/>
    </row>
    <row r="67" spans="2:21" ht="9.75" customHeight="1" x14ac:dyDescent="0.75">
      <c r="B67" s="1" t="s">
        <v>17</v>
      </c>
      <c r="U67" s="3"/>
    </row>
    <row r="68" spans="2:21" ht="9.75" customHeight="1" x14ac:dyDescent="0.75">
      <c r="B68" s="1" t="s">
        <v>2</v>
      </c>
      <c r="U68" s="3"/>
    </row>
    <row r="69" spans="2:21" x14ac:dyDescent="0.75">
      <c r="U69" s="3"/>
    </row>
    <row r="70" spans="2:21" ht="18.5" thickBot="1" x14ac:dyDescent="0.9">
      <c r="B70" s="25" t="str">
        <f>CONCATENATE("IEC-",$C$3)</f>
        <v>IEC-SP</v>
      </c>
      <c r="U70" s="3"/>
    </row>
    <row r="71" spans="2:21" ht="20.25" customHeight="1" thickBot="1" x14ac:dyDescent="0.9">
      <c r="B71" s="137" t="s">
        <v>1</v>
      </c>
      <c r="C71" s="137"/>
      <c r="D71" s="9">
        <f>D46</f>
        <v>45778</v>
      </c>
      <c r="E71" s="9">
        <f t="shared" ref="E71:P71" si="17">E46</f>
        <v>45809</v>
      </c>
      <c r="F71" s="9">
        <f t="shared" si="17"/>
        <v>45839</v>
      </c>
      <c r="G71" s="9">
        <f t="shared" si="17"/>
        <v>45870</v>
      </c>
      <c r="H71" s="9">
        <f t="shared" si="17"/>
        <v>45901</v>
      </c>
      <c r="I71" s="9">
        <f t="shared" si="17"/>
        <v>45931</v>
      </c>
      <c r="J71" s="9">
        <f t="shared" si="17"/>
        <v>45962</v>
      </c>
      <c r="K71" s="9">
        <f t="shared" si="17"/>
        <v>45992</v>
      </c>
      <c r="L71" s="9">
        <f t="shared" si="17"/>
        <v>46023</v>
      </c>
      <c r="M71" s="9">
        <f t="shared" si="17"/>
        <v>46054</v>
      </c>
      <c r="N71" s="9">
        <f t="shared" si="17"/>
        <v>46082</v>
      </c>
      <c r="O71" s="9">
        <f t="shared" si="17"/>
        <v>46113</v>
      </c>
      <c r="P71" s="12">
        <f t="shared" si="17"/>
        <v>46143</v>
      </c>
      <c r="R71" s="125" t="s">
        <v>6</v>
      </c>
      <c r="S71" s="125"/>
      <c r="U71" s="3"/>
    </row>
    <row r="72" spans="2:21" ht="20.25" customHeight="1" thickBot="1" x14ac:dyDescent="0.9">
      <c r="B72" s="133" t="s">
        <v>18</v>
      </c>
      <c r="C72" s="133"/>
      <c r="D72" s="7">
        <f>HLOOKUP(D71,Série_histórica!63:70,2,0)</f>
        <v>115.72399037017594</v>
      </c>
      <c r="E72" s="7">
        <f>HLOOKUP(E71,Série_histórica!63:70,2,0)</f>
        <v>116.54120167343262</v>
      </c>
      <c r="F72" s="7">
        <f>HLOOKUP(F71,Série_histórica!63:70,2,0)</f>
        <v>112.54132726494741</v>
      </c>
      <c r="G72" s="7">
        <f>HLOOKUP(G71,Série_histórica!63:70,2,0)</f>
        <v>113.41230290710421</v>
      </c>
      <c r="H72" s="7">
        <f>HLOOKUP(H71,Série_histórica!63:70,2,0)</f>
        <v>111.70666377542027</v>
      </c>
      <c r="I72" s="7">
        <f>HLOOKUP(I71,Série_histórica!63:70,2,0)</f>
        <v>115.62261315107702</v>
      </c>
      <c r="J72" s="7">
        <f>HLOOKUP(J71,Série_histórica!63:70,2,0)</f>
        <v>120.34869178375271</v>
      </c>
      <c r="K72" s="7">
        <f>HLOOKUP(K71,Série_histórica!63:70,2,0)</f>
        <v>124.28843438175825</v>
      </c>
      <c r="L72" s="7">
        <f>HLOOKUP(L71,Série_histórica!63:70,2,0)</f>
        <v>126.24934217519198</v>
      </c>
      <c r="M72" s="7">
        <f>HLOOKUP(M71,Série_histórica!63:70,2,0)</f>
        <v>130.44054985955458</v>
      </c>
      <c r="N72" s="7">
        <f>HLOOKUP(N71,Série_histórica!63:70,2,0)</f>
        <v>127.57372755733518</v>
      </c>
      <c r="O72" s="7">
        <f>HLOOKUP(O71,Série_histórica!63:70,2,0)</f>
        <v>123.08581222245</v>
      </c>
      <c r="P72" s="13">
        <f>HLOOKUP(P71,Série_histórica!63:70,2,0)</f>
        <v>125.5170711242705</v>
      </c>
      <c r="Q72" s="16">
        <f t="shared" ref="Q72:Q78" si="18">P72-O72</f>
        <v>2.4312589018204989</v>
      </c>
      <c r="R72" s="138" t="str">
        <f>CONCATENATE(RANK(P72,Série_histórica!64:64,1),"º valor")</f>
        <v>197º valor</v>
      </c>
      <c r="S72" s="138"/>
      <c r="U72" s="3"/>
    </row>
    <row r="73" spans="2:21" ht="20.25" customHeight="1" thickBot="1" x14ac:dyDescent="0.9">
      <c r="B73" s="134" t="s">
        <v>19</v>
      </c>
      <c r="C73" s="134"/>
      <c r="D73" s="11">
        <f>HLOOKUP(D71,Série_histórica!63:70,3,0)</f>
        <v>120.13582764033811</v>
      </c>
      <c r="E73" s="11">
        <f>HLOOKUP(E71,Série_histórica!63:70,3,0)</f>
        <v>115.58666631686008</v>
      </c>
      <c r="F73" s="11">
        <f>HLOOKUP(F71,Série_histórica!63:70,3,0)</f>
        <v>114.2384873971157</v>
      </c>
      <c r="G73" s="11">
        <f>HLOOKUP(G71,Série_histórica!63:70,3,0)</f>
        <v>116.51159191564807</v>
      </c>
      <c r="H73" s="11">
        <f>HLOOKUP(H71,Série_histórica!63:70,3,0)</f>
        <v>116.23994090187394</v>
      </c>
      <c r="I73" s="11">
        <f>HLOOKUP(I71,Série_histórica!63:70,3,0)</f>
        <v>118.1057029691754</v>
      </c>
      <c r="J73" s="11">
        <f>HLOOKUP(J71,Série_histórica!63:70,3,0)</f>
        <v>124.72863285898559</v>
      </c>
      <c r="K73" s="11">
        <f>HLOOKUP(K71,Série_histórica!63:70,3,0)</f>
        <v>130.72677431028228</v>
      </c>
      <c r="L73" s="11">
        <f>HLOOKUP(L71,Série_histórica!63:70,3,0)</f>
        <v>133.56949900145273</v>
      </c>
      <c r="M73" s="11">
        <f>HLOOKUP(M71,Série_histórica!63:70,3,0)</f>
        <v>134.26259101449548</v>
      </c>
      <c r="N73" s="11">
        <f>HLOOKUP(N71,Série_histórica!63:70,3,0)</f>
        <v>131.51789037217586</v>
      </c>
      <c r="O73" s="11">
        <f>HLOOKUP(O71,Série_histórica!63:70,3,0)</f>
        <v>120.90268812622246</v>
      </c>
      <c r="P73" s="14">
        <f>HLOOKUP(P71,Série_histórica!63:70,3,0)</f>
        <v>126.91675364553332</v>
      </c>
      <c r="Q73" s="16">
        <f t="shared" si="18"/>
        <v>6.0140655193108614</v>
      </c>
      <c r="R73" s="139" t="str">
        <f>CONCATENATE(RANK(P73,Série_histórica!65:65,1),"º valor")</f>
        <v>101º valor</v>
      </c>
      <c r="S73" s="139"/>
      <c r="U73" s="3"/>
    </row>
    <row r="74" spans="2:21" ht="20.25" customHeight="1" thickBot="1" x14ac:dyDescent="0.9">
      <c r="B74" s="127" t="s">
        <v>20</v>
      </c>
      <c r="C74" s="127"/>
      <c r="D74" s="8">
        <f>HLOOKUP(D71,Série_histórica!63:70,4,0)</f>
        <v>117.93342670099814</v>
      </c>
      <c r="E74" s="8">
        <f>HLOOKUP(E71,Série_histórica!63:70,4,0)</f>
        <v>120.61866233276068</v>
      </c>
      <c r="F74" s="8">
        <f>HLOOKUP(F71,Série_histórica!63:70,4,0)</f>
        <v>112.53927913474701</v>
      </c>
      <c r="G74" s="8">
        <f>HLOOKUP(G71,Série_histórica!63:70,4,0)</f>
        <v>113.58472152490599</v>
      </c>
      <c r="H74" s="8">
        <f>HLOOKUP(H71,Série_histórica!63:70,4,0)</f>
        <v>116.49547125147274</v>
      </c>
      <c r="I74" s="8">
        <f>HLOOKUP(I71,Série_histórica!63:70,4,0)</f>
        <v>119.33087313748557</v>
      </c>
      <c r="J74" s="8">
        <f>HLOOKUP(J71,Série_histórica!63:70,4,0)</f>
        <v>126.853399228738</v>
      </c>
      <c r="K74" s="8">
        <f>HLOOKUP(K71,Série_histórica!63:70,4,0)</f>
        <v>126.47388718937101</v>
      </c>
      <c r="L74" s="8">
        <f>HLOOKUP(L71,Série_histórica!63:70,4,0)</f>
        <v>129.28116626272993</v>
      </c>
      <c r="M74" s="8">
        <f>HLOOKUP(M71,Série_histórica!63:70,4,0)</f>
        <v>133.86112285837405</v>
      </c>
      <c r="N74" s="8">
        <f>HLOOKUP(N71,Série_histórica!63:70,4,0)</f>
        <v>130.0754596474508</v>
      </c>
      <c r="O74" s="8">
        <f>HLOOKUP(O71,Série_histórica!63:70,4,0)</f>
        <v>125.76267221679977</v>
      </c>
      <c r="P74" s="15">
        <f>HLOOKUP(P71,Série_histórica!63:70,4,0)</f>
        <v>127.050150390981</v>
      </c>
      <c r="Q74" s="16">
        <f t="shared" si="18"/>
        <v>1.2874781741812313</v>
      </c>
      <c r="R74" s="138" t="str">
        <f>CONCATENATE(RANK(P74,Série_histórica!66:66,1),"º valor")</f>
        <v>104º valor</v>
      </c>
      <c r="S74" s="138"/>
      <c r="U74" s="3"/>
    </row>
    <row r="75" spans="2:21" ht="20.25" customHeight="1" thickBot="1" x14ac:dyDescent="0.9">
      <c r="B75" s="134" t="s">
        <v>21</v>
      </c>
      <c r="C75" s="134"/>
      <c r="D75" s="11">
        <f>HLOOKUP(D71,Série_histórica!63:70,5,0)</f>
        <v>116.33812989225753</v>
      </c>
      <c r="E75" s="11">
        <f>HLOOKUP(E71,Série_histórica!63:70,5,0)</f>
        <v>111.85283838589812</v>
      </c>
      <c r="F75" s="11">
        <f>HLOOKUP(F71,Série_histórica!63:70,5,0)</f>
        <v>113.62955787973551</v>
      </c>
      <c r="G75" s="11">
        <f>HLOOKUP(G71,Série_histórica!63:70,5,0)</f>
        <v>115.22342925477051</v>
      </c>
      <c r="H75" s="11">
        <f>HLOOKUP(H71,Série_histórica!63:70,5,0)</f>
        <v>109.81915366029813</v>
      </c>
      <c r="I75" s="11">
        <f>HLOOKUP(I71,Série_histórica!63:70,5,0)</f>
        <v>113.50353064825141</v>
      </c>
      <c r="J75" s="11">
        <f>HLOOKUP(J71,Série_histórica!63:70,5,0)</f>
        <v>116.64714662691647</v>
      </c>
      <c r="K75" s="11">
        <f>HLOOKUP(K71,Série_histórica!63:70,5,0)</f>
        <v>126.22351912840087</v>
      </c>
      <c r="L75" s="11">
        <f>HLOOKUP(L71,Série_histórica!63:70,5,0)</f>
        <v>127.90241845646092</v>
      </c>
      <c r="M75" s="11">
        <f>HLOOKUP(M71,Série_histórica!63:70,5,0)</f>
        <v>129.46608319989727</v>
      </c>
      <c r="N75" s="11">
        <f>HLOOKUP(N71,Série_histórica!63:70,5,0)</f>
        <v>127.59625966871756</v>
      </c>
      <c r="O75" s="11">
        <f>HLOOKUP(O71,Série_histórica!63:70,5,0)</f>
        <v>119.01175280651459</v>
      </c>
      <c r="P75" s="14">
        <f>HLOOKUP(P71,Série_histórica!63:70,5,0)</f>
        <v>124.87978867116821</v>
      </c>
      <c r="Q75" s="16">
        <f t="shared" si="18"/>
        <v>5.8680358646536206</v>
      </c>
      <c r="R75" s="139" t="str">
        <f>CONCATENATE(RANK(P75,Série_histórica!67:67,1),"º valor")</f>
        <v>129º valor</v>
      </c>
      <c r="S75" s="139"/>
      <c r="U75" s="3"/>
    </row>
    <row r="76" spans="2:21" ht="20.25" customHeight="1" thickBot="1" x14ac:dyDescent="0.9">
      <c r="B76" s="127" t="s">
        <v>22</v>
      </c>
      <c r="C76" s="127"/>
      <c r="D76" s="8">
        <f>HLOOKUP(D71,Série_histórica!63:70,6,0)</f>
        <v>120.01342764451071</v>
      </c>
      <c r="E76" s="8">
        <f>HLOOKUP(E71,Série_histórica!63:70,6,0)</f>
        <v>119.85190247463129</v>
      </c>
      <c r="F76" s="8">
        <f>HLOOKUP(F71,Série_histórica!63:70,6,0)</f>
        <v>112.60124788481637</v>
      </c>
      <c r="G76" s="8">
        <f>HLOOKUP(G71,Série_histórica!63:70,6,0)</f>
        <v>117.24793530623886</v>
      </c>
      <c r="H76" s="8">
        <f>HLOOKUP(H71,Série_histórica!63:70,6,0)</f>
        <v>115.79918385438548</v>
      </c>
      <c r="I76" s="8">
        <f>HLOOKUP(I71,Série_histórica!63:70,6,0)</f>
        <v>117.5507336283341</v>
      </c>
      <c r="J76" s="8">
        <f>HLOOKUP(J71,Série_histórica!63:70,6,0)</f>
        <v>124.14813479815246</v>
      </c>
      <c r="K76" s="8">
        <f>HLOOKUP(K71,Série_histórica!63:70,6,0)</f>
        <v>129.57137380192873</v>
      </c>
      <c r="L76" s="8">
        <f>HLOOKUP(L71,Série_histórica!63:70,6,0)</f>
        <v>131.90503925742743</v>
      </c>
      <c r="M76" s="8">
        <f>HLOOKUP(M71,Série_histórica!63:70,6,0)</f>
        <v>134.28931067335645</v>
      </c>
      <c r="N76" s="8">
        <f>HLOOKUP(N71,Série_histórica!63:70,6,0)</f>
        <v>132.33577462908079</v>
      </c>
      <c r="O76" s="8">
        <f>HLOOKUP(O71,Série_histórica!63:70,6,0)</f>
        <v>121.16471191584452</v>
      </c>
      <c r="P76" s="15">
        <f>HLOOKUP(P71,Série_histórica!63:70,6,0)</f>
        <v>128.17375281726132</v>
      </c>
      <c r="Q76" s="16">
        <f t="shared" si="18"/>
        <v>7.009040901416796</v>
      </c>
      <c r="R76" s="138" t="str">
        <f>CONCATENATE(RANK(P76,Série_histórica!68:68,1),"º valor")</f>
        <v>115º valor</v>
      </c>
      <c r="S76" s="138"/>
      <c r="U76" s="3"/>
    </row>
    <row r="77" spans="2:21" ht="20.25" customHeight="1" thickBot="1" x14ac:dyDescent="0.9">
      <c r="B77" s="128" t="s">
        <v>23</v>
      </c>
      <c r="C77" s="128"/>
      <c r="D77" s="11">
        <f>HLOOKUP(D71,Série_histórica!63:70,7,0)</f>
        <v>112.4406662027137</v>
      </c>
      <c r="E77" s="11">
        <f>HLOOKUP(E71,Série_histórica!63:70,7,0)</f>
        <v>110.33571269752106</v>
      </c>
      <c r="F77" s="11">
        <f>HLOOKUP(F71,Série_histórica!63:70,7,0)</f>
        <v>113.87274952277659</v>
      </c>
      <c r="G77" s="11">
        <f>HLOOKUP(G71,Série_histórica!63:70,7,0)</f>
        <v>109.76409342097406</v>
      </c>
      <c r="H77" s="11">
        <f>HLOOKUP(H71,Série_histórica!63:70,7,0)</f>
        <v>108.846890700438</v>
      </c>
      <c r="I77" s="11">
        <f>HLOOKUP(I71,Série_histórica!63:70,7,0)</f>
        <v>114.56775537710882</v>
      </c>
      <c r="J77" s="11">
        <f>HLOOKUP(J71,Série_histórica!63:70,7,0)</f>
        <v>117.83797198150718</v>
      </c>
      <c r="K77" s="11">
        <f>HLOOKUP(K71,Série_histórica!63:70,7,0)</f>
        <v>121.0906615833951</v>
      </c>
      <c r="L77" s="11">
        <f>HLOOKUP(L71,Série_histórica!63:70,7,0)</f>
        <v>123.185968473659</v>
      </c>
      <c r="M77" s="11">
        <f>HLOOKUP(M71,Série_histórica!63:70,7,0)</f>
        <v>127.37955371488071</v>
      </c>
      <c r="N77" s="11">
        <f>HLOOKUP(N71,Série_histórica!63:70,7,0)</f>
        <v>123.12547207382654</v>
      </c>
      <c r="O77" s="11">
        <f>HLOOKUP(O71,Série_histórica!63:70,7,0)</f>
        <v>124.38181874693048</v>
      </c>
      <c r="P77" s="14">
        <f>HLOOKUP(P71,Série_histórica!63:70,7,0)</f>
        <v>122.36116522203315</v>
      </c>
      <c r="Q77" s="16">
        <f t="shared" si="18"/>
        <v>-2.0206535248973267</v>
      </c>
      <c r="R77" s="139" t="str">
        <f>CONCATENATE(RANK(P77,Série_histórica!69:69,1),"º valor")</f>
        <v>109º valor</v>
      </c>
      <c r="S77" s="139"/>
      <c r="U77" s="3"/>
    </row>
    <row r="78" spans="2:21" ht="20.25" customHeight="1" thickBot="1" x14ac:dyDescent="0.9">
      <c r="B78" s="129" t="s">
        <v>24</v>
      </c>
      <c r="C78" s="129"/>
      <c r="D78" s="10">
        <f>HLOOKUP(D71,Série_histórica!63:70,8,0)</f>
        <v>117.13577829662783</v>
      </c>
      <c r="E78" s="10">
        <f>HLOOKUP(E71,Série_histórica!63:70,8,0)</f>
        <v>116.23575035932942</v>
      </c>
      <c r="F78" s="10">
        <f>HLOOKUP(F71,Série_histórica!63:70,8,0)</f>
        <v>113.08441850724127</v>
      </c>
      <c r="G78" s="10">
        <f>HLOOKUP(G71,Série_histórica!63:70,8,0)</f>
        <v>114.40407538983827</v>
      </c>
      <c r="H78" s="10">
        <f>HLOOKUP(H71,Série_histórica!63:70,8,0)</f>
        <v>113.15731245588545</v>
      </c>
      <c r="I78" s="10">
        <f>HLOOKUP(I71,Série_histórica!63:70,8,0)</f>
        <v>116.41720189286849</v>
      </c>
      <c r="J78" s="10">
        <f>HLOOKUP(J71,Série_histórica!63:70,8,0)</f>
        <v>121.75027292782725</v>
      </c>
      <c r="K78" s="10">
        <f>HLOOKUP(K71,Série_histórica!63:70,8,0)</f>
        <v>126.34870315888595</v>
      </c>
      <c r="L78" s="10">
        <f>HLOOKUP(L71,Série_histórica!63:70,8,0)</f>
        <v>128.59179235959542</v>
      </c>
      <c r="M78" s="10">
        <f>HLOOKUP(M71,Série_histórica!63:70,8,0)</f>
        <v>131.66360302913566</v>
      </c>
      <c r="N78" s="10">
        <f>HLOOKUP(N71,Série_histórica!63:70,8,0)</f>
        <v>128.83585965808422</v>
      </c>
      <c r="O78" s="10">
        <f>HLOOKUP(O71,Série_histórica!63:70,8,0)</f>
        <v>122.38721251165718</v>
      </c>
      <c r="P78" s="10">
        <f>HLOOKUP(P71,Série_histórica!63:70,8,0)</f>
        <v>125.9649695310746</v>
      </c>
      <c r="Q78" s="16">
        <f t="shared" si="18"/>
        <v>3.5777570194174189</v>
      </c>
      <c r="R78" s="140" t="str">
        <f>CONCATENATE(RANK(P78,Série_histórica!70:70,1),"º valor")</f>
        <v>168º valor</v>
      </c>
      <c r="S78" s="140"/>
      <c r="U78" s="3"/>
    </row>
    <row r="79" spans="2:21" ht="9.75" customHeight="1" x14ac:dyDescent="0.75">
      <c r="B79" s="1" t="s">
        <v>33</v>
      </c>
      <c r="U79" s="3"/>
    </row>
    <row r="80" spans="2:21" ht="9.75" customHeight="1" x14ac:dyDescent="0.75">
      <c r="B80" s="1" t="s">
        <v>2</v>
      </c>
      <c r="U80" s="3"/>
    </row>
    <row r="81" spans="2:21" ht="9.75" customHeight="1" x14ac:dyDescent="0.75">
      <c r="B81" s="1"/>
      <c r="U81" s="3"/>
    </row>
    <row r="82" spans="2:21" ht="18.5" thickBot="1" x14ac:dyDescent="0.9">
      <c r="B82" s="25" t="str">
        <f>CONCATENATE("Números históricos - SP",C53)</f>
        <v>Números históricos - SP</v>
      </c>
      <c r="C82" s="1"/>
      <c r="U82" s="3"/>
    </row>
    <row r="83" spans="2:21" ht="30" customHeight="1" thickBot="1" x14ac:dyDescent="0.9">
      <c r="B83" s="135" t="s">
        <v>31</v>
      </c>
      <c r="C83" s="135"/>
      <c r="D83" s="125" t="s">
        <v>7</v>
      </c>
      <c r="E83" s="125"/>
      <c r="F83" s="125" t="s">
        <v>8</v>
      </c>
      <c r="G83" s="125" t="e">
        <f>#REF!</f>
        <v>#REF!</v>
      </c>
      <c r="H83" s="125" t="s">
        <v>9</v>
      </c>
      <c r="I83" s="125"/>
      <c r="J83" s="125" t="s">
        <v>10</v>
      </c>
      <c r="K83" s="125"/>
      <c r="L83" s="125" t="s">
        <v>11</v>
      </c>
      <c r="M83" s="125"/>
      <c r="N83" s="125" t="s">
        <v>13</v>
      </c>
      <c r="O83" s="125"/>
      <c r="P83" s="125" t="s">
        <v>12</v>
      </c>
      <c r="Q83" s="125"/>
      <c r="R83" s="125" t="s">
        <v>14</v>
      </c>
      <c r="S83" s="125"/>
      <c r="U83" s="3"/>
    </row>
    <row r="84" spans="2:21" ht="20.25" customHeight="1" thickBot="1" x14ac:dyDescent="0.9">
      <c r="B84" s="136"/>
      <c r="C84" s="136"/>
      <c r="D84" s="28" t="s">
        <v>15</v>
      </c>
      <c r="E84" s="28" t="s">
        <v>16</v>
      </c>
      <c r="F84" s="28" t="s">
        <v>15</v>
      </c>
      <c r="G84" s="28" t="s">
        <v>16</v>
      </c>
      <c r="H84" s="28" t="s">
        <v>15</v>
      </c>
      <c r="I84" s="28" t="s">
        <v>16</v>
      </c>
      <c r="J84" s="28" t="s">
        <v>15</v>
      </c>
      <c r="K84" s="28" t="s">
        <v>16</v>
      </c>
      <c r="L84" s="28" t="s">
        <v>15</v>
      </c>
      <c r="M84" s="28" t="s">
        <v>16</v>
      </c>
      <c r="N84" s="28" t="s">
        <v>15</v>
      </c>
      <c r="O84" s="28" t="s">
        <v>16</v>
      </c>
      <c r="P84" s="28" t="s">
        <v>15</v>
      </c>
      <c r="Q84" s="28" t="s">
        <v>16</v>
      </c>
      <c r="R84" s="28" t="s">
        <v>15</v>
      </c>
      <c r="S84" s="28" t="s">
        <v>16</v>
      </c>
      <c r="U84" s="3"/>
    </row>
    <row r="85" spans="2:21" ht="20.25" customHeight="1" x14ac:dyDescent="0.75">
      <c r="B85" s="133" t="s">
        <v>18</v>
      </c>
      <c r="C85" s="133"/>
      <c r="D85" s="7">
        <f>Série_histórica!B64</f>
        <v>93.978130034276333</v>
      </c>
      <c r="E85" s="29">
        <v>34486</v>
      </c>
      <c r="F85" s="7">
        <f>HLOOKUP(G85,Série_histórica!63:70,2,0)</f>
        <v>125.5170711242705</v>
      </c>
      <c r="G85" s="29">
        <f>MAX(Série_histórica!$5:$5)</f>
        <v>46143</v>
      </c>
      <c r="H85" s="7">
        <f>MAX(Série_histórica!64:64)</f>
        <v>170.29617529639555</v>
      </c>
      <c r="I85" s="29">
        <f>HLOOKUP(H85,Série_histórica!64:73,10,0)</f>
        <v>40940</v>
      </c>
      <c r="J85" s="7">
        <f>MIN(Série_histórica!64:64)</f>
        <v>68.728650757202203</v>
      </c>
      <c r="K85" s="29">
        <f>HLOOKUP(J85,Série_histórica!64:73,10,0)</f>
        <v>37196</v>
      </c>
      <c r="L85" s="17">
        <f>MAX(Série_histórica!74:74)</f>
        <v>0.2158758865119188</v>
      </c>
      <c r="M85" s="29">
        <f>HLOOKUP(L85,Série_histórica!74:82,9,0)</f>
        <v>37073</v>
      </c>
      <c r="N85" s="17">
        <f>MIN(Série_histórica!74:74)</f>
        <v>-0.31649878653772412</v>
      </c>
      <c r="O85" s="29">
        <f>HLOOKUP(N85,Série_histórica!74:82,9,0)</f>
        <v>37043</v>
      </c>
      <c r="P85" s="17">
        <f>MAX(Série_histórica!83:83)</f>
        <v>0.57673292352489236</v>
      </c>
      <c r="Q85" s="29">
        <f>HLOOKUP(P85,Série_histórica!83:92,10,0)</f>
        <v>37773</v>
      </c>
      <c r="R85" s="17">
        <f>MIN(Série_histórica!83:83)</f>
        <v>-0.32909099720587065</v>
      </c>
      <c r="S85" s="29">
        <f>HLOOKUP(R85,Série_histórica!83:92,10,0)</f>
        <v>37196</v>
      </c>
      <c r="U85" s="3"/>
    </row>
    <row r="86" spans="2:21" ht="20.25" customHeight="1" x14ac:dyDescent="0.75">
      <c r="B86" s="134" t="s">
        <v>19</v>
      </c>
      <c r="C86" s="134"/>
      <c r="D86" s="11">
        <f>Série_histórica!B65</f>
        <v>120.39530367584256</v>
      </c>
      <c r="E86" s="30">
        <v>34486</v>
      </c>
      <c r="F86" s="11">
        <f>HLOOKUP(G86,Série_histórica!63:70,3,0)</f>
        <v>126.91675364553332</v>
      </c>
      <c r="G86" s="30">
        <f>MAX(Série_histórica!$5:$5)</f>
        <v>46143</v>
      </c>
      <c r="H86" s="11">
        <f>MAX(Série_histórica!65:65)</f>
        <v>180.56190220816259</v>
      </c>
      <c r="I86" s="30">
        <f>HLOOKUP(H86,Série_histórica!65:73,9,0)</f>
        <v>41030</v>
      </c>
      <c r="J86" s="11">
        <f>MIN(Série_histórica!65:65)</f>
        <v>95.483132576362252</v>
      </c>
      <c r="K86" s="30">
        <f>HLOOKUP(J86,Série_histórica!65:73,9,0)</f>
        <v>42125</v>
      </c>
      <c r="L86" s="18">
        <f>MAX(Série_histórica!75:75)</f>
        <v>0.28276593426475505</v>
      </c>
      <c r="M86" s="30">
        <f>HLOOKUP(L86,Série_histórica!75:82,8,0)</f>
        <v>38687</v>
      </c>
      <c r="N86" s="18">
        <f>MIN(Série_histórica!75:75)</f>
        <v>-0.16204087816114421</v>
      </c>
      <c r="O86" s="30">
        <f>HLOOKUP(N86,Série_histórica!75:82,8,0)</f>
        <v>38596</v>
      </c>
      <c r="P86" s="18">
        <f>MAX(Série_histórica!84:84)</f>
        <v>0.51333501103274415</v>
      </c>
      <c r="Q86" s="30">
        <f>HLOOKUP(P86,Série_histórica!84:92,9,0)</f>
        <v>0</v>
      </c>
      <c r="R86" s="18">
        <f>MIN(Série_histórica!84:84)</f>
        <v>-0.31343820415621326</v>
      </c>
      <c r="S86" s="30">
        <f>HLOOKUP(R86,Série_histórica!84:92,9,0)</f>
        <v>38657</v>
      </c>
      <c r="U86" s="3"/>
    </row>
    <row r="87" spans="2:21" ht="20.25" customHeight="1" x14ac:dyDescent="0.75">
      <c r="B87" s="127" t="s">
        <v>20</v>
      </c>
      <c r="C87" s="127"/>
      <c r="D87" s="8">
        <f>Série_histórica!BI66</f>
        <v>94.705737178344236</v>
      </c>
      <c r="E87" s="31">
        <v>36281</v>
      </c>
      <c r="F87" s="8">
        <f>HLOOKUP(G87,Série_histórica!63:70,4,0)</f>
        <v>127.050150390981</v>
      </c>
      <c r="G87" s="31">
        <f>MAX(Série_histórica!$5:$5)</f>
        <v>46143</v>
      </c>
      <c r="H87" s="8">
        <f>MAX(Série_histórica!66:66)</f>
        <v>173.49367302142795</v>
      </c>
      <c r="I87" s="31">
        <f>HLOOKUP(H87,Série_histórica!66:73,8,0)</f>
        <v>40940</v>
      </c>
      <c r="J87" s="8">
        <f>MIN(Série_histórica!66:66)</f>
        <v>83.227806575903969</v>
      </c>
      <c r="K87" s="31">
        <f>HLOOKUP(J87,Série_histórica!66:73,8,0)</f>
        <v>37196</v>
      </c>
      <c r="L87" s="19">
        <f>MAX(Série_histórica!76:76)</f>
        <v>0.19720141632875277</v>
      </c>
      <c r="M87" s="31">
        <f>HLOOKUP(L87,Série_histórica!76:82,7,0)</f>
        <v>36312</v>
      </c>
      <c r="N87" s="19">
        <f>MIN(Série_histórica!76:76)</f>
        <v>-0.18984419956149279</v>
      </c>
      <c r="O87" s="31">
        <f>HLOOKUP(N87,Série_histórica!76:82,7,0)</f>
        <v>37043</v>
      </c>
      <c r="P87" s="19">
        <f>MAX(Série_histórica!85:85)</f>
        <v>0.50927884516183997</v>
      </c>
      <c r="Q87" s="31">
        <f>HLOOKUP(P87,Série_histórica!85:92,8,0)</f>
        <v>37773</v>
      </c>
      <c r="R87" s="19">
        <f>MIN(Série_histórica!85:85)</f>
        <v>-0.29629631309265125</v>
      </c>
      <c r="S87" s="31">
        <f>HLOOKUP(R87,Série_histórica!85:92,8,0)</f>
        <v>38626</v>
      </c>
      <c r="U87" s="3"/>
    </row>
    <row r="88" spans="2:21" ht="20.25" customHeight="1" x14ac:dyDescent="0.75">
      <c r="B88" s="134" t="s">
        <v>21</v>
      </c>
      <c r="C88" s="134"/>
      <c r="D88" s="11">
        <f>Série_histórica!BI67</f>
        <v>95.065993617246974</v>
      </c>
      <c r="E88" s="30">
        <v>36281</v>
      </c>
      <c r="F88" s="11">
        <f>HLOOKUP(G88,Série_histórica!63:70,5,0)</f>
        <v>124.87978867116821</v>
      </c>
      <c r="G88" s="30">
        <f>MAX(Série_histórica!$5:$5)</f>
        <v>46143</v>
      </c>
      <c r="H88" s="11">
        <f>MAX(Série_histórica!67:67)</f>
        <v>170.5625216855658</v>
      </c>
      <c r="I88" s="30">
        <f>HLOOKUP(H88,Série_histórica!67:73,7,0)</f>
        <v>38292</v>
      </c>
      <c r="J88" s="11">
        <f>MIN(Série_histórica!67:67)</f>
        <v>90.581164803214932</v>
      </c>
      <c r="K88" s="30">
        <f>HLOOKUP(J88,Série_histórica!67:73,7,0)</f>
        <v>37196</v>
      </c>
      <c r="L88" s="18">
        <f>MAX(Série_histórica!77:77)</f>
        <v>0.16894095553727295</v>
      </c>
      <c r="M88" s="30">
        <f>HLOOKUP(L88,Série_histórica!77:82,6,0)</f>
        <v>36312</v>
      </c>
      <c r="N88" s="18">
        <f>MIN(Série_histórica!77:77)</f>
        <v>-0.26299091080115455</v>
      </c>
      <c r="O88" s="30">
        <f>HLOOKUP(N88,Série_histórica!77:82,6,0)</f>
        <v>37043</v>
      </c>
      <c r="P88" s="18">
        <f>MAX(Série_histórica!86:86)</f>
        <v>0.39283666952103169</v>
      </c>
      <c r="Q88" s="30">
        <f>HLOOKUP(P88,Série_histórica!86:92,7,0)</f>
        <v>37773</v>
      </c>
      <c r="R88" s="18">
        <f>MIN(Série_histórica!86:86)</f>
        <v>-0.31501709904303299</v>
      </c>
      <c r="S88" s="30">
        <f>HLOOKUP(R88,Série_histórica!86:92,7,0)</f>
        <v>38657</v>
      </c>
      <c r="U88" s="3"/>
    </row>
    <row r="89" spans="2:21" ht="20.25" customHeight="1" x14ac:dyDescent="0.75">
      <c r="B89" s="127" t="s">
        <v>22</v>
      </c>
      <c r="C89" s="127"/>
      <c r="D89" s="8">
        <f>Série_histórica!BI68</f>
        <v>97.212177570921654</v>
      </c>
      <c r="E89" s="31">
        <v>36281</v>
      </c>
      <c r="F89" s="8">
        <f>HLOOKUP(G89,Série_histórica!63:70,6,0)</f>
        <v>128.17375281726132</v>
      </c>
      <c r="G89" s="31">
        <f>MAX(Série_histórica!$5:$5)</f>
        <v>46143</v>
      </c>
      <c r="H89" s="8">
        <f>MAX(Série_histórica!68:68)</f>
        <v>172.24409704802804</v>
      </c>
      <c r="I89" s="31">
        <f>HLOOKUP(H89,Série_histórica!68:73,6,0)</f>
        <v>40940</v>
      </c>
      <c r="J89" s="8">
        <f>MIN(Série_histórica!68:68)</f>
        <v>88.830805182403807</v>
      </c>
      <c r="K89" s="31">
        <f>HLOOKUP(J89,Série_histórica!68:73,6,0)</f>
        <v>37196</v>
      </c>
      <c r="L89" s="19">
        <f>MAX(Série_histórica!78:78)</f>
        <v>0.21002983674979325</v>
      </c>
      <c r="M89" s="31">
        <f>HLOOKUP(L89,Série_histórica!78:82,5,0)</f>
        <v>36312</v>
      </c>
      <c r="N89" s="19">
        <f>MIN(Série_histórica!78:78)</f>
        <v>-0.20992656949001509</v>
      </c>
      <c r="O89" s="31">
        <f>HLOOKUP(N89,Série_histórica!78:82,5,0)</f>
        <v>37043</v>
      </c>
      <c r="P89" s="19">
        <f>MAX(Série_histórica!87:87)</f>
        <v>0.37963229787644437</v>
      </c>
      <c r="Q89" s="31">
        <f>HLOOKUP(P89,Série_histórica!87:92,6,0)</f>
        <v>37773</v>
      </c>
      <c r="R89" s="19">
        <f>MIN(Série_histórica!87:87)</f>
        <v>-0.29227730290558007</v>
      </c>
      <c r="S89" s="31">
        <f>HLOOKUP(R89,Série_histórica!87:92,6,0)</f>
        <v>38626</v>
      </c>
      <c r="U89" s="3"/>
    </row>
    <row r="90" spans="2:21" ht="20.25" customHeight="1" thickBot="1" x14ac:dyDescent="0.9">
      <c r="B90" s="128" t="s">
        <v>23</v>
      </c>
      <c r="C90" s="128"/>
      <c r="D90" s="11">
        <f>Série_histórica!BI69</f>
        <v>92.881634259588168</v>
      </c>
      <c r="E90" s="30">
        <v>36281</v>
      </c>
      <c r="F90" s="11">
        <f>HLOOKUP(G90,Série_histórica!63:70,7,0)</f>
        <v>122.36116522203315</v>
      </c>
      <c r="G90" s="30">
        <f>MAX(Série_histórica!$5:$5)</f>
        <v>46143</v>
      </c>
      <c r="H90" s="11">
        <f>MAX(Série_histórica!69:69)</f>
        <v>170.78517149340368</v>
      </c>
      <c r="I90" s="30">
        <f>HLOOKUP(H90,Série_histórica!69:73,5,0)</f>
        <v>40940</v>
      </c>
      <c r="J90" s="11">
        <f>MIN(Série_histórica!69:69)</f>
        <v>84.13249855078449</v>
      </c>
      <c r="K90" s="30">
        <f>HLOOKUP(J90,Série_histórica!69:73,5,0)</f>
        <v>37043</v>
      </c>
      <c r="L90" s="18">
        <f>MAX(Série_histórica!79:79)</f>
        <v>0.16063968059389899</v>
      </c>
      <c r="M90" s="30">
        <f>HLOOKUP(L90,Série_histórica!79:82,4,0)</f>
        <v>39873</v>
      </c>
      <c r="N90" s="18">
        <f>MIN(Série_histórica!79:79)</f>
        <v>-0.24779832564263904</v>
      </c>
      <c r="O90" s="30">
        <f>HLOOKUP(N90,Série_histórica!79:82,4,0)</f>
        <v>37043</v>
      </c>
      <c r="P90" s="18">
        <f>MAX(Série_histórica!88:88)</f>
        <v>0.53983252881300436</v>
      </c>
      <c r="Q90" s="30">
        <f>HLOOKUP(P90,Série_histórica!88:92,5,0)</f>
        <v>37773</v>
      </c>
      <c r="R90" s="18">
        <f>MIN(Série_histórica!88:88)</f>
        <v>-0.31647351218647557</v>
      </c>
      <c r="S90" s="30">
        <f>HLOOKUP(R90,Série_histórica!88:92,5,0)</f>
        <v>38657</v>
      </c>
      <c r="U90" s="3"/>
    </row>
    <row r="91" spans="2:21" ht="20.25" customHeight="1" thickBot="1" x14ac:dyDescent="0.9">
      <c r="B91" s="129" t="s">
        <v>24</v>
      </c>
      <c r="C91" s="129"/>
      <c r="D91" s="10">
        <f>Série_histórica!B70</f>
        <v>102.43162559957753</v>
      </c>
      <c r="E91" s="12">
        <v>34486</v>
      </c>
      <c r="F91" s="10">
        <f>HLOOKUP(G91,Série_histórica!63:70,8,0)</f>
        <v>125.9649695310746</v>
      </c>
      <c r="G91" s="12">
        <f>MAX(Série_histórica!$5:$5)</f>
        <v>46143</v>
      </c>
      <c r="H91" s="10">
        <f>MAX(Série_histórica!70:70)</f>
        <v>171.69922849480611</v>
      </c>
      <c r="I91" s="12">
        <f>HLOOKUP(H91,Série_histórica!70:73,4,0)</f>
        <v>40940</v>
      </c>
      <c r="J91" s="10">
        <f>MIN(Série_histórica!70:70)</f>
        <v>86.855994094323279</v>
      </c>
      <c r="K91" s="12">
        <f>HLOOKUP(J91,Série_histórica!70:73,4,0)</f>
        <v>37196</v>
      </c>
      <c r="L91" s="20">
        <f>MAX(Série_histórica!80:80)</f>
        <v>0.1823216077604215</v>
      </c>
      <c r="M91" s="12">
        <f>HLOOKUP(L91,Série_histórica!80:82,3,0)</f>
        <v>36312</v>
      </c>
      <c r="N91" s="20">
        <f>MIN(Série_histórica!80:80)</f>
        <v>-0.2242560871531375</v>
      </c>
      <c r="O91" s="12">
        <f>HLOOKUP(N91,Série_histórica!80:82,3,0)</f>
        <v>37043</v>
      </c>
      <c r="P91" s="20">
        <f>MAX(Série_histórica!89:89)</f>
        <v>0.45179707553813553</v>
      </c>
      <c r="Q91" s="12">
        <f>HLOOKUP(P91,Série_histórica!89:92,4,0)</f>
        <v>37773</v>
      </c>
      <c r="R91" s="20">
        <f>MIN(Série_histórica!89:89)</f>
        <v>-0.30037323881517375</v>
      </c>
      <c r="S91" s="12">
        <f>HLOOKUP(R91,Série_histórica!89:92,4,0)</f>
        <v>38626</v>
      </c>
      <c r="U91" s="3"/>
    </row>
    <row r="92" spans="2:21" ht="9.75" customHeight="1" x14ac:dyDescent="0.75">
      <c r="B92" s="1" t="s">
        <v>17</v>
      </c>
      <c r="U92" s="3"/>
    </row>
    <row r="93" spans="2:21" ht="9.75" customHeight="1" x14ac:dyDescent="0.75">
      <c r="B93" s="1" t="s">
        <v>2</v>
      </c>
      <c r="U93" s="3"/>
    </row>
    <row r="94" spans="2:21" x14ac:dyDescent="0.75">
      <c r="U94" s="3"/>
    </row>
    <row r="95" spans="2:21" ht="20.25" customHeight="1" x14ac:dyDescent="0.75">
      <c r="B95" s="1"/>
      <c r="U95" s="3"/>
    </row>
    <row r="96" spans="2:21" ht="20.25" customHeight="1" x14ac:dyDescent="0.75">
      <c r="B96" s="1"/>
      <c r="U96" s="3"/>
    </row>
    <row r="97" spans="2:21" ht="20.25" customHeight="1" x14ac:dyDescent="0.75">
      <c r="B97" s="1"/>
      <c r="U97" s="3"/>
    </row>
    <row r="98" spans="2:21" ht="20.25" customHeight="1" x14ac:dyDescent="0.75">
      <c r="B98" s="1"/>
      <c r="U98" s="3"/>
    </row>
    <row r="99" spans="2:21" ht="20.25" customHeight="1" x14ac:dyDescent="0.75">
      <c r="B99" s="1"/>
      <c r="U99" s="3"/>
    </row>
    <row r="100" spans="2:21" ht="20.25" customHeight="1" x14ac:dyDescent="0.75">
      <c r="B100" s="1"/>
      <c r="U100" s="3"/>
    </row>
    <row r="101" spans="2:21" ht="20.25" customHeight="1" x14ac:dyDescent="0.75">
      <c r="B101" s="1"/>
      <c r="U101" s="3"/>
    </row>
    <row r="102" spans="2:21" ht="20.25" customHeight="1" x14ac:dyDescent="0.75">
      <c r="B102" s="1"/>
      <c r="U102" s="3"/>
    </row>
    <row r="103" spans="2:21" ht="20.25" customHeight="1" x14ac:dyDescent="0.75">
      <c r="B103" s="1"/>
      <c r="U103" s="3"/>
    </row>
    <row r="104" spans="2:21" ht="20.25" customHeight="1" x14ac:dyDescent="0.75">
      <c r="B104" s="1"/>
      <c r="U104" s="3"/>
    </row>
    <row r="105" spans="2:21" ht="20.25" customHeight="1" x14ac:dyDescent="0.75">
      <c r="B105" s="1"/>
      <c r="U105" s="3"/>
    </row>
    <row r="106" spans="2:21" ht="20.25" customHeight="1" x14ac:dyDescent="0.75">
      <c r="B106" s="1"/>
      <c r="U106" s="3"/>
    </row>
    <row r="107" spans="2:21" ht="20.25" customHeight="1" x14ac:dyDescent="0.75">
      <c r="B107" s="1"/>
      <c r="U107" s="3"/>
    </row>
    <row r="108" spans="2:21" ht="20.25" customHeight="1" x14ac:dyDescent="0.75">
      <c r="B108" s="1"/>
      <c r="U108" s="3"/>
    </row>
    <row r="109" spans="2:21" ht="20.25" customHeight="1" x14ac:dyDescent="0.75">
      <c r="B109" s="1"/>
      <c r="U109" s="3"/>
    </row>
    <row r="110" spans="2:21" ht="20.25" customHeight="1" x14ac:dyDescent="0.75">
      <c r="B110" s="1"/>
      <c r="U110" s="3"/>
    </row>
    <row r="111" spans="2:21" ht="20.25" customHeight="1" x14ac:dyDescent="0.75">
      <c r="B111" s="1"/>
      <c r="U111" s="3"/>
    </row>
    <row r="112" spans="2:21" ht="20.25" customHeight="1" x14ac:dyDescent="0.75">
      <c r="B112" s="1"/>
      <c r="U112" s="3"/>
    </row>
    <row r="113" spans="2:21" ht="20.25" customHeight="1" x14ac:dyDescent="0.75">
      <c r="B113" s="1"/>
      <c r="U113" s="3"/>
    </row>
    <row r="114" spans="2:21" ht="20.25" customHeight="1" x14ac:dyDescent="0.75">
      <c r="B114" s="1"/>
      <c r="U114" s="3"/>
    </row>
    <row r="115" spans="2:21" ht="20.25" customHeight="1" x14ac:dyDescent="0.75">
      <c r="B115" s="1"/>
      <c r="U115" s="3"/>
    </row>
    <row r="116" spans="2:21" ht="20.25" customHeight="1" x14ac:dyDescent="0.75">
      <c r="B116" s="1"/>
      <c r="U116" s="3"/>
    </row>
    <row r="117" spans="2:21" ht="20.25" customHeight="1" x14ac:dyDescent="0.75">
      <c r="B117" s="1"/>
      <c r="U117" s="3"/>
    </row>
    <row r="118" spans="2:21" ht="20.25" customHeight="1" thickBot="1" x14ac:dyDescent="0.9">
      <c r="B118" s="1"/>
      <c r="C118" s="25" t="str">
        <f>CONCATENATE("ICC-",C3,)</f>
        <v>ICC-SP</v>
      </c>
      <c r="U118" s="3"/>
    </row>
    <row r="119" spans="2:21" ht="20.25" customHeight="1" thickBot="1" x14ac:dyDescent="0.9">
      <c r="C119" s="125" t="s">
        <v>35</v>
      </c>
      <c r="D119" s="125"/>
      <c r="E119" s="9">
        <f t="shared" ref="E119:Q119" si="19">D21</f>
        <v>45778</v>
      </c>
      <c r="F119" s="9">
        <f t="shared" si="19"/>
        <v>45809</v>
      </c>
      <c r="G119" s="9">
        <f t="shared" si="19"/>
        <v>45839</v>
      </c>
      <c r="H119" s="9">
        <f t="shared" si="19"/>
        <v>45870</v>
      </c>
      <c r="I119" s="9">
        <f t="shared" si="19"/>
        <v>45901</v>
      </c>
      <c r="J119" s="9">
        <f t="shared" si="19"/>
        <v>45931</v>
      </c>
      <c r="K119" s="9">
        <f t="shared" si="19"/>
        <v>45962</v>
      </c>
      <c r="L119" s="9">
        <f t="shared" si="19"/>
        <v>45992</v>
      </c>
      <c r="M119" s="9">
        <f t="shared" si="19"/>
        <v>46023</v>
      </c>
      <c r="N119" s="9">
        <f t="shared" si="19"/>
        <v>46054</v>
      </c>
      <c r="O119" s="9">
        <f t="shared" si="19"/>
        <v>46082</v>
      </c>
      <c r="P119" s="9">
        <f t="shared" si="19"/>
        <v>46113</v>
      </c>
      <c r="Q119" s="9">
        <f t="shared" si="19"/>
        <v>46143</v>
      </c>
      <c r="U119" s="3"/>
    </row>
    <row r="120" spans="2:21" ht="20.25" customHeight="1" x14ac:dyDescent="0.75">
      <c r="C120" s="130" t="s">
        <v>18</v>
      </c>
      <c r="D120" s="130"/>
      <c r="E120" s="27">
        <f>HLOOKUP(E$119,Série_histórica!$15:$22,2,0)</f>
        <v>3.2140631620414251E-3</v>
      </c>
      <c r="F120" s="27">
        <f>HLOOKUP(F$119,Série_histórica!$15:$22,2,0)</f>
        <v>2.5219374276249873E-2</v>
      </c>
      <c r="G120" s="27">
        <f>HLOOKUP(G$119,Série_histórica!$15:$22,2,0)</f>
        <v>-3.5853300048968806E-2</v>
      </c>
      <c r="H120" s="27">
        <f>HLOOKUP(H$119,Série_histórica!$15:$22,2,0)</f>
        <v>1.8873514726238882E-2</v>
      </c>
      <c r="I120" s="27">
        <f>HLOOKUP(I$119,Série_histórica!$15:$22,2,0)</f>
        <v>-2.268023995722579E-2</v>
      </c>
      <c r="J120" s="27">
        <f>HLOOKUP(J$119,Série_histórica!$15:$22,2,0)</f>
        <v>3.9098285082103779E-2</v>
      </c>
      <c r="K120" s="27">
        <f>HLOOKUP(K$119,Série_histórica!$15:$22,2,0)</f>
        <v>4.2079936638933724E-2</v>
      </c>
      <c r="L120" s="27">
        <f>HLOOKUP(L$119,Série_histórica!$15:$22,2,0)</f>
        <v>4.7165886384972877E-2</v>
      </c>
      <c r="M120" s="27">
        <f>HLOOKUP(M$119,Série_histórica!$15:$22,2,0)</f>
        <v>3.2316749447335757E-2</v>
      </c>
      <c r="N120" s="27">
        <f>HLOOKUP(N$119,Série_histórica!$15:$22,2,0)</f>
        <v>-2.0339456666558231E-3</v>
      </c>
      <c r="O120" s="27">
        <f>HLOOKUP(O$119,Série_histórica!$15:$22,2,0)</f>
        <v>-1.7914225953353569E-2</v>
      </c>
      <c r="P120" s="27">
        <f>HLOOKUP(P$119,Série_histórica!$15:$22,2,0)</f>
        <v>-2.5772111006147735E-2</v>
      </c>
      <c r="Q120" s="27">
        <f>HLOOKUP(Q$119,Série_histórica!$15:$22,2,0)</f>
        <v>-6.3288342406341291E-3</v>
      </c>
      <c r="U120" s="3"/>
    </row>
    <row r="121" spans="2:21" ht="20.25" customHeight="1" x14ac:dyDescent="0.75">
      <c r="C121" s="131" t="s">
        <v>19</v>
      </c>
      <c r="D121" s="131"/>
      <c r="E121" s="18">
        <f>HLOOKUP(E$119,Série_histórica!$15:$22,3,0)</f>
        <v>1.2870472807977151E-2</v>
      </c>
      <c r="F121" s="18">
        <f>HLOOKUP(F$119,Série_histórica!$15:$22,3,0)</f>
        <v>-1.880180972454959E-2</v>
      </c>
      <c r="G121" s="18">
        <f>HLOOKUP(G$119,Série_histórica!$15:$22,3,0)</f>
        <v>-3.3182807196385555E-2</v>
      </c>
      <c r="H121" s="18">
        <f>HLOOKUP(H$119,Série_histórica!$15:$22,3,0)</f>
        <v>4.3569929777453664E-2</v>
      </c>
      <c r="I121" s="18">
        <f>HLOOKUP(I$119,Série_histórica!$15:$22,3,0)</f>
        <v>3.5353435226315177E-4</v>
      </c>
      <c r="J121" s="18">
        <f>HLOOKUP(J$119,Série_histórica!$15:$22,3,0)</f>
        <v>1.5637176320443924E-2</v>
      </c>
      <c r="K121" s="18">
        <f>HLOOKUP(K$119,Série_histórica!$15:$22,3,0)</f>
        <v>4.8294811937764415E-2</v>
      </c>
      <c r="L121" s="18">
        <f>HLOOKUP(L$119,Série_histórica!$15:$22,3,0)</f>
        <v>5.250933734222607E-2</v>
      </c>
      <c r="M121" s="18">
        <f>HLOOKUP(M$119,Série_histórica!$15:$22,3,0)</f>
        <v>6.1901628392326824E-3</v>
      </c>
      <c r="N121" s="18">
        <f>HLOOKUP(N$119,Série_histórica!$15:$22,3,0)</f>
        <v>4.1749828322672489E-3</v>
      </c>
      <c r="O121" s="18">
        <f>HLOOKUP(O$119,Série_histórica!$15:$22,3,0)</f>
        <v>5.3187714998514934E-5</v>
      </c>
      <c r="P121" s="18">
        <f>HLOOKUP(P$119,Série_histórica!$15:$22,3,0)</f>
        <v>-6.2647917698671063E-2</v>
      </c>
      <c r="Q121" s="18">
        <f>HLOOKUP(Q$119,Série_histórica!$15:$22,3,0)</f>
        <v>1.4680583202197894E-4</v>
      </c>
      <c r="U121" s="3"/>
    </row>
    <row r="122" spans="2:21" ht="20.25" customHeight="1" x14ac:dyDescent="0.75">
      <c r="C122" s="130" t="s">
        <v>20</v>
      </c>
      <c r="D122" s="130"/>
      <c r="E122" s="27">
        <f>HLOOKUP(E$119,Série_histórica!$15:$22,4,0)</f>
        <v>4.8201995542298537E-3</v>
      </c>
      <c r="F122" s="27">
        <f>HLOOKUP(F$119,Série_histórica!$15:$22,4,0)</f>
        <v>3.3020609454409655E-2</v>
      </c>
      <c r="G122" s="27">
        <f>HLOOKUP(G$119,Série_histórica!$15:$22,4,0)</f>
        <v>-5.9306786852716287E-2</v>
      </c>
      <c r="H122" s="27">
        <f>HLOOKUP(H$119,Série_histórica!$15:$22,4,0)</f>
        <v>2.3264346438521821E-2</v>
      </c>
      <c r="I122" s="27">
        <f>HLOOKUP(I$119,Série_histórica!$15:$22,4,0)</f>
        <v>1.5612977473616674E-2</v>
      </c>
      <c r="J122" s="27">
        <f>HLOOKUP(J$119,Série_histórica!$15:$22,4,0)</f>
        <v>2.3654142349071039E-2</v>
      </c>
      <c r="K122" s="27">
        <f>HLOOKUP(K$119,Série_histórica!$15:$22,4,0)</f>
        <v>5.3866824143649517E-2</v>
      </c>
      <c r="L122" s="27">
        <f>HLOOKUP(L$119,Série_histórica!$15:$22,4,0)</f>
        <v>2.2454039569550721E-2</v>
      </c>
      <c r="M122" s="27">
        <f>HLOOKUP(M$119,Série_histórica!$15:$22,4,0)</f>
        <v>2.5506409751223424E-2</v>
      </c>
      <c r="N122" s="27">
        <f>HLOOKUP(N$119,Série_histórica!$15:$22,4,0)</f>
        <v>8.8814078278609543E-3</v>
      </c>
      <c r="O122" s="27">
        <f>HLOOKUP(O$119,Série_histórica!$15:$22,4,0)</f>
        <v>-3.6763279275550786E-2</v>
      </c>
      <c r="P122" s="27">
        <f>HLOOKUP(P$119,Série_histórica!$15:$22,4,0)</f>
        <v>-1.4277601372292947E-2</v>
      </c>
      <c r="Q122" s="27">
        <f>HLOOKUP(Q$119,Série_histórica!$15:$22,4,0)</f>
        <v>-1.4263464810237436E-2</v>
      </c>
      <c r="U122" s="3"/>
    </row>
    <row r="123" spans="2:21" ht="20.25" customHeight="1" x14ac:dyDescent="0.75">
      <c r="C123" s="131" t="s">
        <v>21</v>
      </c>
      <c r="D123" s="131"/>
      <c r="E123" s="18">
        <f>HLOOKUP(E$119,Série_histórica!$15:$22,5,0)</f>
        <v>8.1542173814606045E-3</v>
      </c>
      <c r="F123" s="18">
        <f>HLOOKUP(F$119,Série_histórica!$15:$22,5,0)</f>
        <v>-1.3104345975114118E-2</v>
      </c>
      <c r="G123" s="18">
        <f>HLOOKUP(G$119,Série_histórica!$15:$22,5,0)</f>
        <v>-8.6450549820176192E-3</v>
      </c>
      <c r="H123" s="18">
        <f>HLOOKUP(H$119,Série_histórica!$15:$22,5,0)</f>
        <v>3.0823375773006756E-2</v>
      </c>
      <c r="I123" s="18">
        <f>HLOOKUP(I$119,Série_histórica!$15:$22,5,0)</f>
        <v>-4.6177134792819263E-2</v>
      </c>
      <c r="J123" s="18">
        <f>HLOOKUP(J$119,Série_histórica!$15:$22,5,0)</f>
        <v>3.9261266327038413E-2</v>
      </c>
      <c r="K123" s="18">
        <f>HLOOKUP(K$119,Série_histórica!$15:$22,5,0)</f>
        <v>3.3775356080278707E-2</v>
      </c>
      <c r="L123" s="18">
        <f>HLOOKUP(L$119,Série_histórica!$15:$22,5,0)</f>
        <v>7.7847927623565738E-2</v>
      </c>
      <c r="M123" s="18">
        <f>HLOOKUP(M$119,Série_histórica!$15:$22,5,0)</f>
        <v>2.1467945702241753E-2</v>
      </c>
      <c r="N123" s="18">
        <f>HLOOKUP(N$119,Série_histórica!$15:$22,5,0)</f>
        <v>-9.1764458767380486E-3</v>
      </c>
      <c r="O123" s="18">
        <f>HLOOKUP(O$119,Série_histórica!$15:$22,5,0)</f>
        <v>1.4290907450693391E-2</v>
      </c>
      <c r="P123" s="18">
        <f>HLOOKUP(P$119,Série_histórica!$15:$22,5,0)</f>
        <v>-6.2164299877436102E-2</v>
      </c>
      <c r="Q123" s="18">
        <f>HLOOKUP(Q$119,Série_histórica!$15:$22,5,0)</f>
        <v>6.4046051161976703E-3</v>
      </c>
      <c r="U123" s="3"/>
    </row>
    <row r="124" spans="2:21" ht="20.25" customHeight="1" x14ac:dyDescent="0.75">
      <c r="C124" s="130" t="s">
        <v>22</v>
      </c>
      <c r="D124" s="130"/>
      <c r="E124" s="27">
        <f>HLOOKUP(E$119,Série_histórica!$15:$22,6,0)</f>
        <v>2.0139609633104572E-2</v>
      </c>
      <c r="F124" s="27">
        <f>HLOOKUP(F$119,Série_histórica!$15:$22,6,0)</f>
        <v>1.4414561958619787E-2</v>
      </c>
      <c r="G124" s="27">
        <f>HLOOKUP(G$119,Série_histórica!$15:$22,6,0)</f>
        <v>-6.0673706686587114E-2</v>
      </c>
      <c r="H124" s="27">
        <f>HLOOKUP(H$119,Série_histórica!$15:$22,6,0)</f>
        <v>5.9291090314467221E-2</v>
      </c>
      <c r="I124" s="27">
        <f>HLOOKUP(I$119,Série_histórica!$15:$22,6,0)</f>
        <v>-1.4959955426211646E-2</v>
      </c>
      <c r="J124" s="27">
        <f>HLOOKUP(J$119,Série_histórica!$15:$22,6,0)</f>
        <v>1.3594764995007669E-2</v>
      </c>
      <c r="K124" s="27">
        <f>HLOOKUP(K$119,Série_histórica!$15:$22,6,0)</f>
        <v>4.2343762703549004E-2</v>
      </c>
      <c r="L124" s="27">
        <f>HLOOKUP(L$119,Série_histórica!$15:$22,6,0)</f>
        <v>6.2945599990712253E-2</v>
      </c>
      <c r="M124" s="27">
        <f>HLOOKUP(M$119,Série_histórica!$15:$22,6,0)</f>
        <v>2.2591534711646766E-2</v>
      </c>
      <c r="N124" s="27">
        <f>HLOOKUP(N$119,Série_histórica!$15:$22,6,0)</f>
        <v>-1.2176141533096096E-2</v>
      </c>
      <c r="O124" s="27">
        <f>HLOOKUP(O$119,Série_histórica!$15:$22,6,0)</f>
        <v>-3.9604150964919205E-3</v>
      </c>
      <c r="P124" s="27">
        <f>HLOOKUP(P$119,Série_histórica!$15:$22,6,0)</f>
        <v>-6.2514710144222718E-2</v>
      </c>
      <c r="Q124" s="27">
        <f>HLOOKUP(Q$119,Série_histórica!$15:$22,6,0)</f>
        <v>1.6332041108846562E-2</v>
      </c>
      <c r="U124" s="3"/>
    </row>
    <row r="125" spans="2:21" ht="20.25" customHeight="1" thickBot="1" x14ac:dyDescent="0.9">
      <c r="C125" s="131" t="s">
        <v>23</v>
      </c>
      <c r="D125" s="131"/>
      <c r="E125" s="18">
        <f>HLOOKUP(E$119,Série_histórica!$15:$22,7,0)</f>
        <v>-1.6911480203425366E-2</v>
      </c>
      <c r="F125" s="18">
        <f>HLOOKUP(F$119,Série_histórica!$15:$22,7,0)</f>
        <v>3.1279170649856081E-3</v>
      </c>
      <c r="G125" s="18">
        <f>HLOOKUP(G$119,Série_histórica!$15:$22,7,0)</f>
        <v>1.10750388756371E-2</v>
      </c>
      <c r="H125" s="18">
        <f>HLOOKUP(H$119,Série_histórica!$15:$22,7,0)</f>
        <v>-2.6780234614399268E-2</v>
      </c>
      <c r="I125" s="18">
        <f>HLOOKUP(I$119,Série_histórica!$15:$22,7,0)</f>
        <v>-1.5029311216817276E-2</v>
      </c>
      <c r="J125" s="18">
        <f>HLOOKUP(J$119,Série_histórica!$15:$22,7,0)</f>
        <v>6.2931604722878065E-2</v>
      </c>
      <c r="K125" s="18">
        <f>HLOOKUP(K$119,Série_histórica!$15:$22,7,0)</f>
        <v>4.7290564743915686E-2</v>
      </c>
      <c r="L125" s="18">
        <f>HLOOKUP(L$119,Série_histórica!$15:$22,7,0)</f>
        <v>2.4900804520461728E-2</v>
      </c>
      <c r="M125" s="18">
        <f>HLOOKUP(M$119,Série_histórica!$15:$22,7,0)</f>
        <v>2.5178727111247801E-2</v>
      </c>
      <c r="N125" s="18">
        <f>HLOOKUP(N$119,Série_histórica!$15:$22,7,0)</f>
        <v>2.1724413907830975E-2</v>
      </c>
      <c r="O125" s="18">
        <f>HLOOKUP(O$119,Série_histórica!$15:$22,7,0)</f>
        <v>-2.5675769793810033E-2</v>
      </c>
      <c r="P125" s="18">
        <f>HLOOKUP(P$119,Série_histórica!$15:$22,7,0)</f>
        <v>4.627947571462121E-3</v>
      </c>
      <c r="Q125" s="18">
        <f>HLOOKUP(Q$119,Série_histórica!$15:$22,7,0)</f>
        <v>-3.7912139960836422E-2</v>
      </c>
      <c r="U125" s="3"/>
    </row>
    <row r="126" spans="2:21" ht="20.25" customHeight="1" thickBot="1" x14ac:dyDescent="0.9">
      <c r="C126" s="132" t="s">
        <v>24</v>
      </c>
      <c r="D126" s="132"/>
      <c r="E126" s="20">
        <f>HLOOKUP(E$119,Série_histórica!$15:$22,8,0)</f>
        <v>6.4566166052635321E-3</v>
      </c>
      <c r="F126" s="20">
        <f>HLOOKUP(F$119,Série_histórica!$15:$22,8,0)</f>
        <v>1.0343173462904032E-2</v>
      </c>
      <c r="G126" s="20">
        <f>HLOOKUP(G$119,Série_histórica!$15:$22,8,0)</f>
        <v>-3.4976885537176705E-2</v>
      </c>
      <c r="H126" s="20">
        <f>HLOOKUP(H$119,Série_histórica!$15:$22,8,0)</f>
        <v>2.6993564745331211E-2</v>
      </c>
      <c r="I126" s="20">
        <f>HLOOKUP(I$119,Série_histórica!$15:$22,8,0)</f>
        <v>-1.4984617902883635E-2</v>
      </c>
      <c r="J126" s="20">
        <f>HLOOKUP(J$119,Série_histórica!$15:$22,8,0)</f>
        <v>3.1137834427869882E-2</v>
      </c>
      <c r="K126" s="20">
        <f>HLOOKUP(K$119,Série_histórica!$15:$22,8,0)</f>
        <v>4.4156969692253245E-2</v>
      </c>
      <c r="L126" s="20">
        <f>HLOOKUP(L$119,Série_histórica!$15:$22,8,0)</f>
        <v>4.8958763242366476E-2</v>
      </c>
      <c r="M126" s="20">
        <f>HLOOKUP(M$119,Série_histórica!$15:$22,8,0)</f>
        <v>2.3520878493610287E-2</v>
      </c>
      <c r="N126" s="20">
        <f>HLOOKUP(N$119,Série_histórica!$15:$22,8,0)</f>
        <v>2.0980370753154176E-5</v>
      </c>
      <c r="O126" s="20">
        <f>HLOOKUP(O$119,Série_histórica!$15:$22,8,0)</f>
        <v>-1.1942974099029224E-2</v>
      </c>
      <c r="P126" s="20">
        <f>HLOOKUP(P$119,Série_histórica!$15:$22,8,0)</f>
        <v>-3.8176130493596916E-2</v>
      </c>
      <c r="Q126" s="20">
        <f>HLOOKUP(Q$119,Série_histórica!$15:$22,8,0)</f>
        <v>-4.2060257800606848E-3</v>
      </c>
      <c r="U126" s="3"/>
    </row>
    <row r="127" spans="2:21" ht="9.75" customHeight="1" x14ac:dyDescent="0.75">
      <c r="C127" s="1" t="s">
        <v>17</v>
      </c>
      <c r="U127" s="3"/>
    </row>
    <row r="128" spans="2:21" ht="9.75" customHeight="1" x14ac:dyDescent="0.75">
      <c r="C128" s="1" t="s">
        <v>2</v>
      </c>
      <c r="U128" s="3"/>
    </row>
    <row r="129" spans="2:21" ht="9.75" customHeight="1" x14ac:dyDescent="0.75">
      <c r="C129" s="1"/>
      <c r="U129" s="3"/>
    </row>
    <row r="130" spans="2:21" ht="20.25" customHeight="1" x14ac:dyDescent="0.75">
      <c r="C130" s="22"/>
      <c r="D130" s="23"/>
      <c r="E130" s="21"/>
      <c r="F130" s="21"/>
      <c r="G130" s="21"/>
      <c r="H130" s="21"/>
      <c r="I130" s="21"/>
      <c r="J130" s="21"/>
      <c r="K130" s="21"/>
      <c r="L130" s="21"/>
      <c r="M130" s="21"/>
      <c r="N130" s="21"/>
      <c r="O130" s="21"/>
      <c r="P130" s="21"/>
      <c r="U130" s="3"/>
    </row>
    <row r="131" spans="2:21" ht="20.25" customHeight="1" x14ac:dyDescent="0.75">
      <c r="C131" s="22"/>
      <c r="D131" s="23"/>
      <c r="E131" s="21"/>
      <c r="F131" s="21"/>
      <c r="G131" s="21"/>
      <c r="H131" s="21"/>
      <c r="I131" s="21"/>
      <c r="J131" s="21"/>
      <c r="K131" s="21"/>
      <c r="L131" s="21"/>
      <c r="M131" s="21"/>
      <c r="N131" s="21"/>
      <c r="O131" s="21"/>
      <c r="P131" s="21"/>
      <c r="U131" s="3"/>
    </row>
    <row r="132" spans="2:21" ht="20.25" customHeight="1" x14ac:dyDescent="0.75">
      <c r="C132" s="22"/>
      <c r="D132" s="23"/>
      <c r="E132" s="21"/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U132" s="3"/>
    </row>
    <row r="133" spans="2:21" ht="20.25" customHeight="1" x14ac:dyDescent="0.75">
      <c r="C133" s="22"/>
      <c r="D133" s="23"/>
      <c r="E133" s="21"/>
      <c r="F133" s="21"/>
      <c r="G133" s="21"/>
      <c r="H133" s="21"/>
      <c r="I133" s="21"/>
      <c r="J133" s="21"/>
      <c r="K133" s="21"/>
      <c r="L133" s="21"/>
      <c r="M133" s="21"/>
      <c r="N133" s="21"/>
      <c r="O133" s="21"/>
      <c r="P133" s="21"/>
      <c r="U133" s="3"/>
    </row>
    <row r="134" spans="2:21" ht="20.25" customHeight="1" x14ac:dyDescent="0.75">
      <c r="C134" s="22"/>
      <c r="D134" s="23"/>
      <c r="E134" s="21"/>
      <c r="F134" s="21"/>
      <c r="G134" s="21"/>
      <c r="H134" s="21"/>
      <c r="I134" s="21"/>
      <c r="J134" s="21"/>
      <c r="K134" s="21"/>
      <c r="L134" s="21"/>
      <c r="M134" s="21"/>
      <c r="N134" s="21"/>
      <c r="O134" s="21"/>
      <c r="P134" s="21"/>
      <c r="U134" s="3"/>
    </row>
    <row r="135" spans="2:21" ht="20.25" customHeight="1" x14ac:dyDescent="0.75">
      <c r="C135" s="22"/>
      <c r="D135" s="23"/>
      <c r="E135" s="21"/>
      <c r="F135" s="21"/>
      <c r="G135" s="21"/>
      <c r="H135" s="21"/>
      <c r="I135" s="21"/>
      <c r="J135" s="21"/>
      <c r="K135" s="21"/>
      <c r="L135" s="21"/>
      <c r="M135" s="21"/>
      <c r="N135" s="21"/>
      <c r="O135" s="21"/>
      <c r="P135" s="21"/>
      <c r="U135" s="3"/>
    </row>
    <row r="136" spans="2:21" ht="20.25" customHeight="1" x14ac:dyDescent="0.75">
      <c r="C136" s="22"/>
      <c r="D136" s="23"/>
      <c r="E136" s="21"/>
      <c r="F136" s="21"/>
      <c r="G136" s="21"/>
      <c r="H136" s="21"/>
      <c r="I136" s="21"/>
      <c r="J136" s="21"/>
      <c r="K136" s="21"/>
      <c r="L136" s="21"/>
      <c r="M136" s="21"/>
      <c r="N136" s="21"/>
      <c r="O136" s="21"/>
      <c r="P136" s="21"/>
      <c r="U136" s="3"/>
    </row>
    <row r="137" spans="2:21" ht="20.25" customHeight="1" x14ac:dyDescent="0.75">
      <c r="C137" s="22"/>
      <c r="D137" s="23"/>
      <c r="E137" s="21"/>
      <c r="F137" s="21"/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U137" s="3"/>
    </row>
    <row r="138" spans="2:21" ht="20.25" customHeight="1" x14ac:dyDescent="0.75">
      <c r="C138" s="22"/>
      <c r="D138" s="23"/>
      <c r="E138" s="21"/>
      <c r="F138" s="21"/>
      <c r="G138" s="21"/>
      <c r="H138" s="21"/>
      <c r="I138" s="21"/>
      <c r="J138" s="21"/>
      <c r="K138" s="21"/>
      <c r="L138" s="21"/>
      <c r="M138" s="21"/>
      <c r="N138" s="21"/>
      <c r="O138" s="21"/>
      <c r="P138" s="21"/>
      <c r="U138" s="3"/>
    </row>
    <row r="139" spans="2:21" ht="20.25" customHeight="1" x14ac:dyDescent="0.75">
      <c r="C139" s="22"/>
      <c r="D139" s="23"/>
      <c r="E139" s="21"/>
      <c r="F139" s="21"/>
      <c r="G139" s="21"/>
      <c r="H139" s="21"/>
      <c r="I139" s="21"/>
      <c r="J139" s="21"/>
      <c r="K139" s="21"/>
      <c r="L139" s="21"/>
      <c r="M139" s="21"/>
      <c r="N139" s="21"/>
      <c r="O139" s="21"/>
      <c r="P139" s="21"/>
      <c r="U139" s="3"/>
    </row>
    <row r="140" spans="2:21" ht="20.25" customHeight="1" x14ac:dyDescent="0.75">
      <c r="C140" s="22"/>
      <c r="D140" s="23"/>
      <c r="E140" s="21"/>
      <c r="F140" s="21"/>
      <c r="G140" s="21"/>
      <c r="H140" s="21"/>
      <c r="I140" s="21"/>
      <c r="J140" s="21"/>
      <c r="K140" s="21"/>
      <c r="L140" s="21"/>
      <c r="M140" s="21"/>
      <c r="N140" s="21"/>
      <c r="O140" s="21"/>
      <c r="P140" s="21"/>
      <c r="U140" s="3"/>
    </row>
    <row r="141" spans="2:21" ht="18.5" thickBot="1" x14ac:dyDescent="0.9">
      <c r="B141" s="1"/>
      <c r="C141" s="25" t="str">
        <f>CONCATENATE("ICC-",C3,)</f>
        <v>ICC-SP</v>
      </c>
      <c r="U141" s="3"/>
    </row>
    <row r="142" spans="2:21" ht="20.25" customHeight="1" thickBot="1" x14ac:dyDescent="0.9">
      <c r="C142" s="125" t="s">
        <v>36</v>
      </c>
      <c r="D142" s="125"/>
      <c r="E142" s="9">
        <f t="shared" ref="E142:Q142" si="20">E119</f>
        <v>45778</v>
      </c>
      <c r="F142" s="9">
        <f t="shared" si="20"/>
        <v>45809</v>
      </c>
      <c r="G142" s="9">
        <f t="shared" si="20"/>
        <v>45839</v>
      </c>
      <c r="H142" s="9">
        <f t="shared" si="20"/>
        <v>45870</v>
      </c>
      <c r="I142" s="9">
        <f t="shared" si="20"/>
        <v>45901</v>
      </c>
      <c r="J142" s="9">
        <f t="shared" si="20"/>
        <v>45931</v>
      </c>
      <c r="K142" s="9">
        <f t="shared" si="20"/>
        <v>45962</v>
      </c>
      <c r="L142" s="9">
        <f t="shared" si="20"/>
        <v>45992</v>
      </c>
      <c r="M142" s="9">
        <f t="shared" si="20"/>
        <v>46023</v>
      </c>
      <c r="N142" s="9">
        <f t="shared" si="20"/>
        <v>46054</v>
      </c>
      <c r="O142" s="9">
        <f t="shared" si="20"/>
        <v>46082</v>
      </c>
      <c r="P142" s="9">
        <f t="shared" si="20"/>
        <v>46113</v>
      </c>
      <c r="Q142" s="9">
        <f t="shared" si="20"/>
        <v>46143</v>
      </c>
      <c r="U142" s="3"/>
    </row>
    <row r="143" spans="2:21" ht="20.25" customHeight="1" x14ac:dyDescent="0.75">
      <c r="C143" s="130" t="s">
        <v>18</v>
      </c>
      <c r="D143" s="130"/>
      <c r="E143" s="27">
        <f>HLOOKUP(E$119,Série_histórica!$24:$31,2,0)</f>
        <v>-0.13507372888711722</v>
      </c>
      <c r="F143" s="27">
        <f>HLOOKUP(F$119,Série_histórica!$24:$31,2,0)</f>
        <v>-0.11127705668519905</v>
      </c>
      <c r="G143" s="27">
        <f>HLOOKUP(G$119,Série_histórica!$24:$31,2,0)</f>
        <v>-0.14042347050565429</v>
      </c>
      <c r="H143" s="27">
        <f>HLOOKUP(H$119,Série_histórica!$24:$31,2,0)</f>
        <v>-0.115995841425241</v>
      </c>
      <c r="I143" s="27">
        <f>HLOOKUP(I$119,Série_histórica!$24:$31,2,0)</f>
        <v>-0.11775560678785835</v>
      </c>
      <c r="J143" s="27">
        <f>HLOOKUP(J$119,Série_histórica!$24:$31,2,0)</f>
        <v>-6.432920458788316E-2</v>
      </c>
      <c r="K143" s="27">
        <f>HLOOKUP(K$119,Série_histórica!$24:$31,2,0)</f>
        <v>-5.1057377993243058E-2</v>
      </c>
      <c r="L143" s="27">
        <f>HLOOKUP(L$119,Série_histórica!$24:$31,2,0)</f>
        <v>-1.0825487004390677E-2</v>
      </c>
      <c r="M143" s="27">
        <f>HLOOKUP(M$119,Série_histórica!$24:$31,2,0)</f>
        <v>2.453544664615559E-2</v>
      </c>
      <c r="N143" s="27">
        <f>HLOOKUP(N$119,Série_histórica!$24:$31,2,0)</f>
        <v>6.6533679387577482E-2</v>
      </c>
      <c r="O143" s="27">
        <f>HLOOKUP(O$119,Série_histórica!$24:$31,2,0)</f>
        <v>9.2518193774157709E-2</v>
      </c>
      <c r="P143" s="27">
        <f>HLOOKUP(P$119,Série_histórica!$24:$31,2,0)</f>
        <v>0.10362710268200437</v>
      </c>
      <c r="Q143" s="27">
        <f>HLOOKUP(Q$119,Série_histórica!$24:$31,2,0)</f>
        <v>9.3129043894320418E-2</v>
      </c>
      <c r="U143" s="3"/>
    </row>
    <row r="144" spans="2:21" ht="20.25" customHeight="1" x14ac:dyDescent="0.75">
      <c r="C144" s="131" t="s">
        <v>19</v>
      </c>
      <c r="D144" s="131"/>
      <c r="E144" s="18">
        <f>HLOOKUP(E$119,Série_histórica!$24:$31,3,0)</f>
        <v>-7.7632921817424871E-2</v>
      </c>
      <c r="F144" s="18">
        <f>HLOOKUP(F$119,Série_histórica!$24:$31,3,0)</f>
        <v>-0.11188132831384046</v>
      </c>
      <c r="G144" s="18">
        <f>HLOOKUP(G$119,Série_histórica!$24:$31,3,0)</f>
        <v>-0.16138038227801665</v>
      </c>
      <c r="H144" s="18">
        <f>HLOOKUP(H$119,Série_histórica!$24:$31,3,0)</f>
        <v>-0.13056532390878417</v>
      </c>
      <c r="I144" s="18">
        <f>HLOOKUP(I$119,Série_histórica!$24:$31,3,0)</f>
        <v>-8.1303101967832636E-2</v>
      </c>
      <c r="J144" s="18">
        <f>HLOOKUP(J$119,Série_histórica!$24:$31,3,0)</f>
        <v>-5.3320681849140072E-2</v>
      </c>
      <c r="K144" s="18">
        <f>HLOOKUP(K$119,Série_histórica!$24:$31,3,0)</f>
        <v>-2.5258605693854075E-2</v>
      </c>
      <c r="L144" s="18">
        <f>HLOOKUP(L$119,Série_histórica!$24:$31,3,0)</f>
        <v>-6.0112546302950598E-3</v>
      </c>
      <c r="M144" s="18">
        <f>HLOOKUP(M$119,Série_histórica!$24:$31,3,0)</f>
        <v>4.5678025177341874E-2</v>
      </c>
      <c r="N144" s="18">
        <f>HLOOKUP(N$119,Série_histórica!$24:$31,3,0)</f>
        <v>3.9512206491159052E-2</v>
      </c>
      <c r="O144" s="18">
        <f>HLOOKUP(O$119,Série_histórica!$24:$31,3,0)</f>
        <v>9.2430879735156291E-2</v>
      </c>
      <c r="P144" s="18">
        <f>HLOOKUP(P$119,Série_histórica!$24:$31,3,0)</f>
        <v>6.4616949836943105E-2</v>
      </c>
      <c r="Q144" s="18">
        <f>HLOOKUP(Q$119,Série_histórica!$24:$31,3,0)</f>
        <v>5.1243244224685069E-2</v>
      </c>
      <c r="U144" s="3"/>
    </row>
    <row r="145" spans="3:21" ht="20.25" customHeight="1" x14ac:dyDescent="0.75">
      <c r="C145" s="130" t="s">
        <v>20</v>
      </c>
      <c r="D145" s="130"/>
      <c r="E145" s="27">
        <f>HLOOKUP(E$119,Série_histórica!$24:$31,4,0)</f>
        <v>-0.10049187877079269</v>
      </c>
      <c r="F145" s="27">
        <f>HLOOKUP(F$119,Série_histórica!$24:$31,4,0)</f>
        <v>-9.9730487397123979E-2</v>
      </c>
      <c r="G145" s="27">
        <f>HLOOKUP(G$119,Série_histórica!$24:$31,4,0)</f>
        <v>-0.15499302781549107</v>
      </c>
      <c r="H145" s="27">
        <f>HLOOKUP(H$119,Série_histórica!$24:$31,4,0)</f>
        <v>-0.12576296766965045</v>
      </c>
      <c r="I145" s="27">
        <f>HLOOKUP(I$119,Série_histórica!$24:$31,4,0)</f>
        <v>-7.5017695334864132E-2</v>
      </c>
      <c r="J145" s="27">
        <f>HLOOKUP(J$119,Série_histórica!$24:$31,4,0)</f>
        <v>-5.5089152408631104E-2</v>
      </c>
      <c r="K145" s="27">
        <f>HLOOKUP(K$119,Série_histórica!$24:$31,4,0)</f>
        <v>-4.2831216543835593E-2</v>
      </c>
      <c r="L145" s="27">
        <f>HLOOKUP(L$119,Série_histórica!$24:$31,4,0)</f>
        <v>-1.0319419261619722E-2</v>
      </c>
      <c r="M145" s="27">
        <f>HLOOKUP(M$119,Série_histórica!$24:$31,4,0)</f>
        <v>3.4568653233491009E-2</v>
      </c>
      <c r="N145" s="27">
        <f>HLOOKUP(N$119,Série_histórica!$24:$31,4,0)</f>
        <v>9.1789756368249265E-2</v>
      </c>
      <c r="O145" s="27">
        <f>HLOOKUP(O$119,Série_histórica!$24:$31,4,0)</f>
        <v>6.6361141315439687E-2</v>
      </c>
      <c r="P145" s="27">
        <f>HLOOKUP(P$119,Série_histórica!$24:$31,4,0)</f>
        <v>9.9538315126930899E-2</v>
      </c>
      <c r="Q145" s="27">
        <f>HLOOKUP(Q$119,Série_histórica!$24:$31,4,0)</f>
        <v>7.8655753081439572E-2</v>
      </c>
      <c r="U145" s="3"/>
    </row>
    <row r="146" spans="3:21" ht="20.25" customHeight="1" x14ac:dyDescent="0.75">
      <c r="C146" s="131" t="s">
        <v>21</v>
      </c>
      <c r="D146" s="131"/>
      <c r="E146" s="18">
        <f>HLOOKUP(E$119,Série_histórica!$24:$31,5,0)</f>
        <v>-0.13242446195545288</v>
      </c>
      <c r="F146" s="18">
        <f>HLOOKUP(F$119,Série_histórica!$24:$31,5,0)</f>
        <v>-0.1238463357743772</v>
      </c>
      <c r="G146" s="18">
        <f>HLOOKUP(G$119,Série_histórica!$24:$31,5,0)</f>
        <v>-0.1395179130216021</v>
      </c>
      <c r="H146" s="18">
        <f>HLOOKUP(H$119,Série_histórica!$24:$31,5,0)</f>
        <v>-0.1159223077499123</v>
      </c>
      <c r="I146" s="18">
        <f>HLOOKUP(I$119,Série_histórica!$24:$31,5,0)</f>
        <v>-0.13681197358348063</v>
      </c>
      <c r="J146" s="18">
        <f>HLOOKUP(J$119,Série_histórica!$24:$31,5,0)</f>
        <v>-6.6582287778528149E-2</v>
      </c>
      <c r="K146" s="18">
        <f>HLOOKUP(K$119,Série_histórica!$24:$31,5,0)</f>
        <v>-4.2253269674795035E-2</v>
      </c>
      <c r="L146" s="18">
        <f>HLOOKUP(L$119,Série_histórica!$24:$31,5,0)</f>
        <v>-8.060150411894007E-3</v>
      </c>
      <c r="M146" s="18">
        <f>HLOOKUP(M$119,Série_histórica!$24:$31,5,0)</f>
        <v>2.8207374557024822E-2</v>
      </c>
      <c r="N146" s="18">
        <f>HLOOKUP(N$119,Série_histórica!$24:$31,5,0)</f>
        <v>2.3328707373413859E-2</v>
      </c>
      <c r="O146" s="18">
        <f>HLOOKUP(O$119,Série_histórica!$24:$31,5,0)</f>
        <v>0.12003452744186327</v>
      </c>
      <c r="P146" s="18">
        <f>HLOOKUP(P$119,Série_histórica!$24:$31,5,0)</f>
        <v>8.1180334693491618E-2</v>
      </c>
      <c r="Q146" s="18">
        <f>HLOOKUP(Q$119,Série_histórica!$24:$31,5,0)</f>
        <v>7.9303988454069829E-2</v>
      </c>
      <c r="U146" s="3"/>
    </row>
    <row r="147" spans="3:21" ht="20.25" customHeight="1" x14ac:dyDescent="0.75">
      <c r="C147" s="130" t="s">
        <v>22</v>
      </c>
      <c r="D147" s="130"/>
      <c r="E147" s="27">
        <f>HLOOKUP(E$119,Série_histórica!$24:$31,6,0)</f>
        <v>-0.11651508673970112</v>
      </c>
      <c r="F147" s="27">
        <f>HLOOKUP(F$119,Série_histórica!$24:$31,6,0)</f>
        <v>-9.7084214443837857E-2</v>
      </c>
      <c r="G147" s="27">
        <f>HLOOKUP(G$119,Série_histórica!$24:$31,6,0)</f>
        <v>-0.16181590213850339</v>
      </c>
      <c r="H147" s="27">
        <f>HLOOKUP(H$119,Série_histórica!$24:$31,6,0)</f>
        <v>-0.10286606332774806</v>
      </c>
      <c r="I147" s="27">
        <f>HLOOKUP(I$119,Série_histórica!$24:$31,6,0)</f>
        <v>-9.4247814563243715E-2</v>
      </c>
      <c r="J147" s="27">
        <f>HLOOKUP(J$119,Série_histórica!$24:$31,6,0)</f>
        <v>-7.737343038919442E-2</v>
      </c>
      <c r="K147" s="27">
        <f>HLOOKUP(K$119,Série_histórica!$24:$31,6,0)</f>
        <v>-3.9792155708155641E-2</v>
      </c>
      <c r="L147" s="27">
        <f>HLOOKUP(L$119,Série_histórica!$24:$31,6,0)</f>
        <v>-1.4023052704720373E-2</v>
      </c>
      <c r="M147" s="27">
        <f>HLOOKUP(M$119,Série_histórica!$24:$31,6,0)</f>
        <v>2.5174703870282533E-2</v>
      </c>
      <c r="N147" s="27">
        <f>HLOOKUP(N$119,Série_histórica!$24:$31,6,0)</f>
        <v>4.1510697276664121E-2</v>
      </c>
      <c r="O147" s="27">
        <f>HLOOKUP(O$119,Série_histórica!$24:$31,6,0)</f>
        <v>0.10458453345040897</v>
      </c>
      <c r="P147" s="27">
        <f>HLOOKUP(P$119,Série_histórica!$24:$31,6,0)</f>
        <v>7.4409660149121093E-2</v>
      </c>
      <c r="Q147" s="27">
        <f>HLOOKUP(Q$119,Série_histórica!$24:$31,6,0)</f>
        <v>7.0399534117828289E-2</v>
      </c>
      <c r="U147" s="3"/>
    </row>
    <row r="148" spans="3:21" ht="20.25" customHeight="1" thickBot="1" x14ac:dyDescent="0.9">
      <c r="C148" s="131" t="s">
        <v>23</v>
      </c>
      <c r="D148" s="131"/>
      <c r="E148" s="18">
        <f>HLOOKUP(E$119,Série_histórica!$24:$31,7,0)</f>
        <v>-0.11641818353818789</v>
      </c>
      <c r="F148" s="18">
        <f>HLOOKUP(F$119,Série_histórica!$24:$31,7,0)</f>
        <v>-0.13615048545026021</v>
      </c>
      <c r="G148" s="18">
        <f>HLOOKUP(G$119,Série_histórica!$24:$31,7,0)</f>
        <v>-0.12234653805532192</v>
      </c>
      <c r="H148" s="18">
        <f>HLOOKUP(H$119,Série_histórica!$24:$31,7,0)</f>
        <v>-0.1518444820652326</v>
      </c>
      <c r="I148" s="18">
        <f>HLOOKUP(I$119,Série_histórica!$24:$31,7,0)</f>
        <v>-0.1257760531290949</v>
      </c>
      <c r="J148" s="18">
        <f>HLOOKUP(J$119,Série_histórica!$24:$31,7,0)</f>
        <v>-3.0356515550362895E-2</v>
      </c>
      <c r="K148" s="18">
        <f>HLOOKUP(K$119,Série_histórica!$24:$31,7,0)</f>
        <v>-4.7269578714896787E-2</v>
      </c>
      <c r="L148" s="18">
        <f>HLOOKUP(L$119,Série_histórica!$24:$31,7,0)</f>
        <v>-5.0612067496447199E-4</v>
      </c>
      <c r="M148" s="18">
        <f>HLOOKUP(M$119,Série_histórica!$24:$31,7,0)</f>
        <v>4.2772938097400903E-2</v>
      </c>
      <c r="N148" s="18">
        <f>HLOOKUP(N$119,Série_histórica!$24:$31,7,0)</f>
        <v>8.5897037254219377E-2</v>
      </c>
      <c r="O148" s="18">
        <f>HLOOKUP(O$119,Série_histórica!$24:$31,7,0)</f>
        <v>7.1846667180890389E-2</v>
      </c>
      <c r="P148" s="18">
        <f>HLOOKUP(P$119,Série_histórica!$24:$31,7,0)</f>
        <v>0.11805461416149132</v>
      </c>
      <c r="Q148" s="18">
        <f>HLOOKUP(Q$119,Série_histórica!$24:$31,7,0)</f>
        <v>9.4170819295218866E-2</v>
      </c>
      <c r="U148" s="3"/>
    </row>
    <row r="149" spans="3:21" ht="20.25" customHeight="1" thickBot="1" x14ac:dyDescent="0.9">
      <c r="C149" s="132" t="s">
        <v>24</v>
      </c>
      <c r="D149" s="132"/>
      <c r="E149" s="20">
        <f>HLOOKUP(E$119,Série_histórica!$24:$31,8,0)</f>
        <v>-0.11648013366710674</v>
      </c>
      <c r="F149" s="20">
        <f>HLOOKUP(F$119,Série_histórica!$24:$31,8,0)</f>
        <v>-0.11147545992995145</v>
      </c>
      <c r="G149" s="20">
        <f>HLOOKUP(G$119,Série_histórica!$24:$31,8,0)</f>
        <v>-0.14742862637472864</v>
      </c>
      <c r="H149" s="20">
        <f>HLOOKUP(H$119,Série_histórica!$24:$31,8,0)</f>
        <v>-0.12091754444352365</v>
      </c>
      <c r="I149" s="20">
        <f>HLOOKUP(I$119,Série_histórica!$24:$31,8,0)</f>
        <v>-0.10571579190427638</v>
      </c>
      <c r="J149" s="20">
        <f>HLOOKUP(J$119,Série_histórica!$24:$31,8,0)</f>
        <v>-6.0678713372543935E-2</v>
      </c>
      <c r="K149" s="20">
        <f>HLOOKUP(K$119,Série_histórica!$24:$31,8,0)</f>
        <v>-4.2554769080407562E-2</v>
      </c>
      <c r="L149" s="20">
        <f>HLOOKUP(L$119,Série_histórica!$24:$31,8,0)</f>
        <v>-9.209925840982347E-3</v>
      </c>
      <c r="M149" s="20">
        <f>HLOOKUP(M$119,Série_histórica!$24:$31,8,0)</f>
        <v>3.1437565794400379E-2</v>
      </c>
      <c r="N149" s="20">
        <f>HLOOKUP(N$119,Série_histórica!$24:$31,8,0)</f>
        <v>5.7398899207484755E-2</v>
      </c>
      <c r="O149" s="20">
        <f>HLOOKUP(O$119,Série_histórica!$24:$31,8,0)</f>
        <v>9.2488822145899707E-2</v>
      </c>
      <c r="P149" s="20">
        <f>HLOOKUP(P$119,Série_histórica!$24:$31,8,0)</f>
        <v>9.0527771764367326E-2</v>
      </c>
      <c r="Q149" s="20">
        <f>HLOOKUP(Q$119,Série_histórica!$24:$31,8,0)</f>
        <v>7.8974459431036648E-2</v>
      </c>
      <c r="U149" s="3"/>
    </row>
    <row r="150" spans="3:21" ht="9.75" customHeight="1" x14ac:dyDescent="0.75">
      <c r="C150" s="1" t="s">
        <v>17</v>
      </c>
      <c r="U150" s="3"/>
    </row>
    <row r="151" spans="3:21" ht="9.75" customHeight="1" x14ac:dyDescent="0.75">
      <c r="C151" s="1" t="s">
        <v>2</v>
      </c>
      <c r="U151" s="3"/>
    </row>
    <row r="152" spans="3:21" ht="9.75" customHeight="1" x14ac:dyDescent="0.75">
      <c r="C152" s="1"/>
      <c r="U152" s="3"/>
    </row>
    <row r="153" spans="3:21" ht="20.25" customHeight="1" x14ac:dyDescent="0.75">
      <c r="D153" s="24"/>
      <c r="E153" s="24"/>
      <c r="F153" s="24"/>
      <c r="G153" s="24"/>
      <c r="H153" s="24"/>
      <c r="I153" s="24"/>
      <c r="J153" s="24"/>
      <c r="K153" s="24"/>
      <c r="L153" s="24"/>
      <c r="M153" s="24"/>
      <c r="N153" s="24"/>
      <c r="O153" s="24"/>
      <c r="U153" s="3"/>
    </row>
    <row r="154" spans="3:21" ht="20.25" customHeight="1" x14ac:dyDescent="0.75">
      <c r="D154" s="24"/>
      <c r="E154" s="24"/>
      <c r="F154" s="24"/>
      <c r="G154" s="24"/>
      <c r="H154" s="24"/>
      <c r="I154" s="24"/>
      <c r="J154" s="24"/>
      <c r="K154" s="24"/>
      <c r="L154" s="24"/>
      <c r="M154" s="24"/>
      <c r="N154" s="24"/>
      <c r="O154" s="24"/>
      <c r="U154" s="3"/>
    </row>
    <row r="155" spans="3:21" ht="20.25" customHeight="1" x14ac:dyDescent="0.75">
      <c r="D155" s="24"/>
      <c r="E155" s="24"/>
      <c r="F155" s="24"/>
      <c r="G155" s="24"/>
      <c r="H155" s="24"/>
      <c r="I155" s="24"/>
      <c r="J155" s="24"/>
      <c r="K155" s="24"/>
      <c r="L155" s="24"/>
      <c r="M155" s="24"/>
      <c r="N155" s="24"/>
      <c r="O155" s="24"/>
      <c r="U155" s="3"/>
    </row>
    <row r="156" spans="3:21" ht="20.25" customHeight="1" x14ac:dyDescent="0.75">
      <c r="D156" s="24"/>
      <c r="E156" s="24"/>
      <c r="F156" s="24"/>
      <c r="G156" s="24"/>
      <c r="H156" s="24"/>
      <c r="I156" s="24"/>
      <c r="J156" s="24"/>
      <c r="K156" s="24"/>
      <c r="L156" s="24"/>
      <c r="M156" s="24"/>
      <c r="N156" s="24"/>
      <c r="O156" s="24"/>
      <c r="U156" s="3"/>
    </row>
    <row r="157" spans="3:21" ht="20.25" customHeight="1" x14ac:dyDescent="0.75">
      <c r="D157" s="24"/>
      <c r="E157" s="24"/>
      <c r="F157" s="24"/>
      <c r="G157" s="24"/>
      <c r="H157" s="24"/>
      <c r="I157" s="24"/>
      <c r="J157" s="24"/>
      <c r="K157" s="24"/>
      <c r="L157" s="24"/>
      <c r="M157" s="24"/>
      <c r="N157" s="24"/>
      <c r="O157" s="24"/>
      <c r="U157" s="3"/>
    </row>
    <row r="158" spans="3:21" ht="20.25" customHeight="1" x14ac:dyDescent="0.75">
      <c r="D158" s="24"/>
      <c r="E158" s="24"/>
      <c r="F158" s="24"/>
      <c r="G158" s="24"/>
      <c r="H158" s="24"/>
      <c r="I158" s="24"/>
      <c r="J158" s="24"/>
      <c r="K158" s="24"/>
      <c r="L158" s="24"/>
      <c r="M158" s="24"/>
      <c r="N158" s="24"/>
      <c r="O158" s="24"/>
      <c r="U158" s="3"/>
    </row>
    <row r="159" spans="3:21" ht="20.25" customHeight="1" x14ac:dyDescent="0.75">
      <c r="D159" s="24"/>
      <c r="E159" s="24"/>
      <c r="F159" s="24"/>
      <c r="G159" s="24"/>
      <c r="H159" s="24"/>
      <c r="I159" s="24"/>
      <c r="J159" s="24"/>
      <c r="K159" s="24"/>
      <c r="L159" s="24"/>
      <c r="M159" s="24"/>
      <c r="N159" s="24"/>
      <c r="O159" s="24"/>
      <c r="U159" s="3"/>
    </row>
    <row r="160" spans="3:21" ht="20.25" customHeight="1" x14ac:dyDescent="0.75">
      <c r="D160" s="24"/>
      <c r="E160" s="24"/>
      <c r="F160" s="24"/>
      <c r="G160" s="24"/>
      <c r="H160" s="24"/>
      <c r="I160" s="24"/>
      <c r="J160" s="24"/>
      <c r="K160" s="24"/>
      <c r="L160" s="24"/>
      <c r="M160" s="24"/>
      <c r="N160" s="24"/>
      <c r="O160" s="24"/>
      <c r="U160" s="3"/>
    </row>
    <row r="161" spans="2:21" ht="20.25" customHeight="1" x14ac:dyDescent="0.75">
      <c r="D161" s="24"/>
      <c r="E161" s="24"/>
      <c r="F161" s="24"/>
      <c r="G161" s="24"/>
      <c r="H161" s="24"/>
      <c r="I161" s="24"/>
      <c r="J161" s="24"/>
      <c r="K161" s="24"/>
      <c r="L161" s="24"/>
      <c r="M161" s="24"/>
      <c r="N161" s="24"/>
      <c r="O161" s="24"/>
      <c r="U161" s="3"/>
    </row>
    <row r="162" spans="2:21" ht="20.25" customHeight="1" x14ac:dyDescent="0.75">
      <c r="D162" s="24"/>
      <c r="E162" s="24"/>
      <c r="F162" s="24"/>
      <c r="G162" s="24"/>
      <c r="H162" s="24"/>
      <c r="I162" s="24"/>
      <c r="J162" s="24"/>
      <c r="K162" s="24"/>
      <c r="L162" s="24"/>
      <c r="M162" s="24"/>
      <c r="N162" s="24"/>
      <c r="O162" s="24"/>
      <c r="U162" s="3"/>
    </row>
    <row r="163" spans="2:21" ht="20.25" customHeight="1" x14ac:dyDescent="0.75">
      <c r="D163" s="24"/>
      <c r="E163" s="24"/>
      <c r="F163" s="24"/>
      <c r="G163" s="24"/>
      <c r="H163" s="24"/>
      <c r="I163" s="24"/>
      <c r="J163" s="24"/>
      <c r="K163" s="24"/>
      <c r="L163" s="24"/>
      <c r="M163" s="24"/>
      <c r="N163" s="24"/>
      <c r="O163" s="24"/>
      <c r="U163" s="3"/>
    </row>
    <row r="164" spans="2:21" ht="9.75" customHeight="1" x14ac:dyDescent="0.75">
      <c r="B164" s="1"/>
      <c r="U164" s="3"/>
    </row>
    <row r="165" spans="2:21" x14ac:dyDescent="0.75">
      <c r="U165" s="3"/>
    </row>
    <row r="166" spans="2:21" ht="20.25" customHeight="1" thickBot="1" x14ac:dyDescent="0.9">
      <c r="C166" s="25" t="str">
        <f>CONCATENATE("ICEA-SP",W3,)</f>
        <v>ICEA-SP</v>
      </c>
      <c r="U166" s="3"/>
    </row>
    <row r="167" spans="2:21" ht="20.25" customHeight="1" thickBot="1" x14ac:dyDescent="0.9">
      <c r="C167" s="125" t="s">
        <v>35</v>
      </c>
      <c r="D167" s="125"/>
      <c r="E167" s="9">
        <f t="shared" ref="E167:Q167" si="21">E119</f>
        <v>45778</v>
      </c>
      <c r="F167" s="9">
        <f t="shared" si="21"/>
        <v>45809</v>
      </c>
      <c r="G167" s="9">
        <f t="shared" si="21"/>
        <v>45839</v>
      </c>
      <c r="H167" s="9">
        <f t="shared" si="21"/>
        <v>45870</v>
      </c>
      <c r="I167" s="9">
        <f t="shared" si="21"/>
        <v>45901</v>
      </c>
      <c r="J167" s="9">
        <f t="shared" si="21"/>
        <v>45931</v>
      </c>
      <c r="K167" s="9">
        <f t="shared" si="21"/>
        <v>45962</v>
      </c>
      <c r="L167" s="9">
        <f t="shared" si="21"/>
        <v>45992</v>
      </c>
      <c r="M167" s="9">
        <f t="shared" si="21"/>
        <v>46023</v>
      </c>
      <c r="N167" s="9">
        <f t="shared" si="21"/>
        <v>46054</v>
      </c>
      <c r="O167" s="9">
        <f t="shared" si="21"/>
        <v>46082</v>
      </c>
      <c r="P167" s="9">
        <f t="shared" si="21"/>
        <v>46113</v>
      </c>
      <c r="Q167" s="9">
        <f t="shared" si="21"/>
        <v>46143</v>
      </c>
      <c r="U167" s="3"/>
    </row>
    <row r="168" spans="2:21" ht="20.25" customHeight="1" x14ac:dyDescent="0.75">
      <c r="C168" s="38" t="s">
        <v>18</v>
      </c>
      <c r="D168" s="38"/>
      <c r="E168" s="27">
        <f>HLOOKUP(E$167,Série_histórica!$44:$51,2,0)</f>
        <v>-1.8705835012275518E-2</v>
      </c>
      <c r="F168" s="27">
        <f>HLOOKUP(F$167,Série_histórica!$44:$51,2,0)</f>
        <v>5.7259201304056928E-2</v>
      </c>
      <c r="G168" s="27">
        <f>HLOOKUP(G$167,Série_histórica!$44:$51,2,0)</f>
        <v>-3.8427805318813624E-2</v>
      </c>
      <c r="H168" s="27">
        <f>HLOOKUP(H$167,Série_histórica!$44:$51,2,0)</f>
        <v>3.7667583564918727E-2</v>
      </c>
      <c r="I168" s="27">
        <f>HLOOKUP(I$167,Série_histórica!$44:$51,2,0)</f>
        <v>-3.5205703281131151E-2</v>
      </c>
      <c r="J168" s="27">
        <f>HLOOKUP(J$167,Série_histórica!$44:$51,2,0)</f>
        <v>4.5863705609822114E-2</v>
      </c>
      <c r="K168" s="27">
        <f>HLOOKUP(K$167,Série_histórica!$44:$51,2,0)</f>
        <v>4.4075517301166434E-2</v>
      </c>
      <c r="L168" s="27">
        <f>HLOOKUP(L$167,Série_histórica!$44:$51,2,0)</f>
        <v>7.0991614419778637E-2</v>
      </c>
      <c r="M168" s="27">
        <f>HLOOKUP(M$167,Série_histórica!$44:$51,2,0)</f>
        <v>5.8650668030413522E-2</v>
      </c>
      <c r="N168" s="27">
        <f>HLOOKUP(N$167,Série_histórica!$44:$51,2,0)</f>
        <v>-5.5857094409673569E-2</v>
      </c>
      <c r="O168" s="27">
        <f>HLOOKUP(O$167,Série_histórica!$44:$51,2,0)</f>
        <v>-1.1120477540451756E-2</v>
      </c>
      <c r="P168" s="27">
        <f>HLOOKUP(P$167,Série_histórica!$44:$51,2,0)</f>
        <v>-1.0218510055727381E-2</v>
      </c>
      <c r="Q168" s="27">
        <f>HLOOKUP(Q$167,Série_histórica!$44:$51,2,0)</f>
        <v>-4.8365022198920693E-2</v>
      </c>
      <c r="U168" s="3"/>
    </row>
    <row r="169" spans="2:21" ht="20.25" customHeight="1" x14ac:dyDescent="0.75">
      <c r="C169" s="39" t="s">
        <v>19</v>
      </c>
      <c r="D169" s="39"/>
      <c r="E169" s="18">
        <f>HLOOKUP(E$167,Série_histórica!$44:$51,3,0)</f>
        <v>2.6846938173330503E-2</v>
      </c>
      <c r="F169" s="18">
        <f>HLOOKUP(F$167,Série_histórica!$44:$51,3,0)</f>
        <v>1.1130916703606664E-2</v>
      </c>
      <c r="G169" s="18">
        <f>HLOOKUP(G$167,Série_histórica!$44:$51,3,0)</f>
        <v>-6.5331217076001424E-2</v>
      </c>
      <c r="H169" s="18">
        <f>HLOOKUP(H$167,Série_histórica!$44:$51,3,0)</f>
        <v>8.0965471040325587E-2</v>
      </c>
      <c r="I169" s="18">
        <f>HLOOKUP(I$167,Série_histórica!$44:$51,3,0)</f>
        <v>4.3556044071861866E-3</v>
      </c>
      <c r="J169" s="18">
        <f>HLOOKUP(J$167,Série_histórica!$44:$51,3,0)</f>
        <v>1.5024549699507617E-2</v>
      </c>
      <c r="K169" s="18">
        <f>HLOOKUP(K$167,Série_histórica!$44:$51,3,0)</f>
        <v>3.6762168960501773E-2</v>
      </c>
      <c r="L169" s="18">
        <f>HLOOKUP(L$167,Série_histórica!$44:$51,3,0)</f>
        <v>5.9181798178818745E-2</v>
      </c>
      <c r="M169" s="18">
        <f>HLOOKUP(M$167,Série_histórica!$44:$51,3,0)</f>
        <v>-1.7047438238333434E-2</v>
      </c>
      <c r="N169" s="18">
        <f>HLOOKUP(N$167,Série_histórica!$44:$51,3,0)</f>
        <v>2.6003990010814437E-3</v>
      </c>
      <c r="O169" s="18">
        <f>HLOOKUP(O$167,Série_histórica!$44:$51,3,0)</f>
        <v>3.1961890072884858E-2</v>
      </c>
      <c r="P169" s="18">
        <f>HLOOKUP(P$167,Série_histórica!$44:$51,3,0)</f>
        <v>-3.5951894065679557E-2</v>
      </c>
      <c r="Q169" s="18">
        <f>HLOOKUP(Q$167,Série_histórica!$44:$51,3,0)</f>
        <v>-6.9742037674632162E-2</v>
      </c>
      <c r="U169" s="3"/>
    </row>
    <row r="170" spans="2:21" ht="20.25" customHeight="1" x14ac:dyDescent="0.75">
      <c r="C170" s="38" t="s">
        <v>20</v>
      </c>
      <c r="D170" s="38"/>
      <c r="E170" s="27">
        <f>HLOOKUP(E$167,Série_histórica!$44:$51,4,0)</f>
        <v>2.5826688849515111E-3</v>
      </c>
      <c r="F170" s="27">
        <f>HLOOKUP(F$167,Série_histórica!$44:$51,4,0)</f>
        <v>4.9954846823746291E-2</v>
      </c>
      <c r="G170" s="27">
        <f>HLOOKUP(G$167,Série_histórica!$44:$51,4,0)</f>
        <v>-4.6955188563474248E-2</v>
      </c>
      <c r="H170" s="27">
        <f>HLOOKUP(H$167,Série_histórica!$44:$51,4,0)</f>
        <v>4.5278646128007249E-2</v>
      </c>
      <c r="I170" s="27">
        <f>HLOOKUP(I$167,Série_histórica!$44:$51,4,0)</f>
        <v>3.8228284031682769E-4</v>
      </c>
      <c r="J170" s="27">
        <f>HLOOKUP(J$167,Série_histórica!$44:$51,4,0)</f>
        <v>2.2585902680548386E-2</v>
      </c>
      <c r="K170" s="27">
        <f>HLOOKUP(K$167,Série_histórica!$44:$51,4,0)</f>
        <v>3.9538538744560592E-2</v>
      </c>
      <c r="L170" s="27">
        <f>HLOOKUP(L$167,Série_histórica!$44:$51,4,0)</f>
        <v>6.3101692750421989E-2</v>
      </c>
      <c r="M170" s="27">
        <f>HLOOKUP(M$167,Série_histórica!$44:$51,4,0)</f>
        <v>3.0465001721509566E-2</v>
      </c>
      <c r="N170" s="27">
        <f>HLOOKUP(N$167,Série_histórica!$44:$51,4,0)</f>
        <v>-3.0566704963063573E-2</v>
      </c>
      <c r="O170" s="27">
        <f>HLOOKUP(O$167,Série_histórica!$44:$51,4,0)</f>
        <v>-5.0227551117997704E-2</v>
      </c>
      <c r="P170" s="27">
        <f>HLOOKUP(P$167,Série_histórica!$44:$51,4,0)</f>
        <v>1.6379676572115587E-2</v>
      </c>
      <c r="Q170" s="27">
        <f>HLOOKUP(Q$167,Série_histórica!$44:$51,4,0)</f>
        <v>-5.2111962677656054E-2</v>
      </c>
      <c r="U170" s="3"/>
    </row>
    <row r="171" spans="2:21" ht="20.25" customHeight="1" x14ac:dyDescent="0.75">
      <c r="C171" s="39" t="s">
        <v>21</v>
      </c>
      <c r="D171" s="39"/>
      <c r="E171" s="18">
        <f>HLOOKUP(E$167,Série_histórica!$44:$51,5,0)</f>
        <v>-8.961641631703543E-3</v>
      </c>
      <c r="F171" s="18">
        <f>HLOOKUP(F$167,Série_histórica!$44:$51,5,0)</f>
        <v>3.1237630691136387E-2</v>
      </c>
      <c r="G171" s="18">
        <f>HLOOKUP(G$167,Série_histórica!$44:$51,5,0)</f>
        <v>-4.849146533915194E-2</v>
      </c>
      <c r="H171" s="18">
        <f>HLOOKUP(H$167,Série_histórica!$44:$51,5,0)</f>
        <v>5.9954027752790795E-2</v>
      </c>
      <c r="I171" s="18">
        <f>HLOOKUP(I$167,Série_histórica!$44:$51,5,0)</f>
        <v>-4.4973494705184192E-2</v>
      </c>
      <c r="J171" s="18">
        <f>HLOOKUP(J$167,Série_histórica!$44:$51,5,0)</f>
        <v>4.8719008953899579E-2</v>
      </c>
      <c r="K171" s="18">
        <f>HLOOKUP(K$167,Série_histórica!$44:$51,5,0)</f>
        <v>4.3695827744106186E-2</v>
      </c>
      <c r="L171" s="18">
        <f>HLOOKUP(L$167,Série_histórica!$44:$51,5,0)</f>
        <v>7.102035434978049E-2</v>
      </c>
      <c r="M171" s="18">
        <f>HLOOKUP(M$167,Série_histórica!$44:$51,5,0)</f>
        <v>3.472684558207928E-2</v>
      </c>
      <c r="N171" s="18">
        <f>HLOOKUP(N$167,Série_histórica!$44:$51,5,0)</f>
        <v>-4.3202608318009594E-2</v>
      </c>
      <c r="O171" s="18">
        <f>HLOOKUP(O$167,Série_histórica!$44:$51,5,0)</f>
        <v>6.2619731729802286E-2</v>
      </c>
      <c r="P171" s="18">
        <f>HLOOKUP(P$167,Série_histórica!$44:$51,5,0)</f>
        <v>-5.4185926981734189E-2</v>
      </c>
      <c r="Q171" s="18">
        <f>HLOOKUP(Q$167,Série_histórica!$44:$51,5,0)</f>
        <v>-5.9595281171626158E-2</v>
      </c>
      <c r="U171" s="3"/>
    </row>
    <row r="172" spans="2:21" ht="20.25" customHeight="1" x14ac:dyDescent="0.75">
      <c r="C172" s="38" t="s">
        <v>22</v>
      </c>
      <c r="D172" s="38"/>
      <c r="E172" s="27">
        <f>HLOOKUP(E$167,Série_histórica!$44:$51,6,0)</f>
        <v>1.5796413071285764E-2</v>
      </c>
      <c r="F172" s="27">
        <f>HLOOKUP(F$167,Série_histórica!$44:$51,6,0)</f>
        <v>4.0687258344339394E-2</v>
      </c>
      <c r="G172" s="27">
        <f>HLOOKUP(G$167,Série_histórica!$44:$51,6,0)</f>
        <v>-6.0956725722687954E-2</v>
      </c>
      <c r="H172" s="27">
        <f>HLOOKUP(H$167,Série_histórica!$44:$51,6,0)</f>
        <v>8.8138235256644437E-2</v>
      </c>
      <c r="I172" s="27">
        <f>HLOOKUP(I$167,Série_histórica!$44:$51,6,0)</f>
        <v>-1.8947483434107237E-2</v>
      </c>
      <c r="J172" s="27">
        <f>HLOOKUP(J$167,Série_histórica!$44:$51,6,0)</f>
        <v>1.1234281355328113E-2</v>
      </c>
      <c r="K172" s="27">
        <f>HLOOKUP(K$167,Série_histórica!$44:$51,6,0)</f>
        <v>2.1015778403822072E-2</v>
      </c>
      <c r="L172" s="27">
        <f>HLOOKUP(L$167,Série_histórica!$44:$51,6,0)</f>
        <v>9.3783227656224044E-2</v>
      </c>
      <c r="M172" s="27">
        <f>HLOOKUP(M$167,Série_histórica!$44:$51,6,0)</f>
        <v>2.9589410823299245E-2</v>
      </c>
      <c r="N172" s="27">
        <f>HLOOKUP(N$167,Série_histórica!$44:$51,6,0)</f>
        <v>-5.7869917778209823E-2</v>
      </c>
      <c r="O172" s="27">
        <f>HLOOKUP(O$167,Série_histórica!$44:$51,6,0)</f>
        <v>1.3319427759964864E-2</v>
      </c>
      <c r="P172" s="27">
        <f>HLOOKUP(P$167,Série_histórica!$44:$51,6,0)</f>
        <v>-2.7752692414438229E-2</v>
      </c>
      <c r="Q172" s="27">
        <f>HLOOKUP(Q$167,Série_histórica!$44:$51,6,0)</f>
        <v>-4.5725325404788131E-2</v>
      </c>
      <c r="U172" s="3"/>
    </row>
    <row r="173" spans="2:21" ht="20.25" customHeight="1" thickBot="1" x14ac:dyDescent="0.9">
      <c r="C173" s="39" t="s">
        <v>23</v>
      </c>
      <c r="D173" s="39"/>
      <c r="E173" s="18">
        <f>HLOOKUP(E$167,Série_histórica!$44:$51,7,0)</f>
        <v>-3.5662729834759155E-2</v>
      </c>
      <c r="F173" s="18">
        <f>HLOOKUP(F$167,Série_histórica!$44:$51,7,0)</f>
        <v>4.1314894913686562E-2</v>
      </c>
      <c r="G173" s="18">
        <f>HLOOKUP(G$167,Série_histórica!$44:$51,7,0)</f>
        <v>-2.3483192118608054E-2</v>
      </c>
      <c r="H173" s="18">
        <f>HLOOKUP(H$167,Série_histórica!$44:$51,7,0)</f>
        <v>-1.0590017096840931E-2</v>
      </c>
      <c r="I173" s="18">
        <f>HLOOKUP(I$167,Série_histórica!$44:$51,7,0)</f>
        <v>-2.634616730083672E-2</v>
      </c>
      <c r="J173" s="18">
        <f>HLOOKUP(J$167,Série_histórica!$44:$51,7,0)</f>
        <v>8.0847520005014495E-2</v>
      </c>
      <c r="K173" s="18">
        <f>HLOOKUP(K$167,Série_histórica!$44:$51,7,0)</f>
        <v>7.8822351369074672E-2</v>
      </c>
      <c r="L173" s="18">
        <f>HLOOKUP(L$167,Série_histórica!$44:$51,7,0)</f>
        <v>2.0567427587596443E-2</v>
      </c>
      <c r="M173" s="18">
        <f>HLOOKUP(M$167,Série_histórica!$44:$51,7,0)</f>
        <v>3.7894384681785853E-2</v>
      </c>
      <c r="N173" s="18">
        <f>HLOOKUP(N$167,Série_histórica!$44:$51,7,0)</f>
        <v>2.2290761763779088E-3</v>
      </c>
      <c r="O173" s="18">
        <f>HLOOKUP(O$167,Série_histórica!$44:$51,7,0)</f>
        <v>-1.3068184038403041E-2</v>
      </c>
      <c r="P173" s="18">
        <f>HLOOKUP(P$167,Série_histórica!$44:$51,7,0)</f>
        <v>-4.2891387683623439E-3</v>
      </c>
      <c r="Q173" s="18">
        <f>HLOOKUP(Q$167,Série_histórica!$44:$51,7,0)</f>
        <v>-7.3066424322259516E-2</v>
      </c>
      <c r="U173" s="3"/>
    </row>
    <row r="174" spans="2:21" ht="20.25" customHeight="1" thickBot="1" x14ac:dyDescent="0.9">
      <c r="C174" s="126" t="s">
        <v>27</v>
      </c>
      <c r="D174" s="126"/>
      <c r="E174" s="20">
        <f>HLOOKUP(E$167,Série_histórica!$44:$51,8,0)</f>
        <v>-3.0297536579070306E-3</v>
      </c>
      <c r="F174" s="20">
        <f>HLOOKUP(F$167,Série_histórica!$44:$51,8,0)</f>
        <v>4.0909361304388714E-2</v>
      </c>
      <c r="G174" s="20">
        <f>HLOOKUP(G$167,Série_histórica!$44:$51,8,0)</f>
        <v>-4.7690727945816858E-2</v>
      </c>
      <c r="H174" s="20">
        <f>HLOOKUP(H$167,Série_histórica!$44:$51,8,0)</f>
        <v>5.2299024901006685E-2</v>
      </c>
      <c r="I174" s="20">
        <f>HLOOKUP(I$167,Série_histórica!$44:$51,8,0)</f>
        <v>-2.147275782179181E-2</v>
      </c>
      <c r="J174" s="20">
        <f>HLOOKUP(J$167,Série_histórica!$44:$51,8,0)</f>
        <v>3.4875921300764556E-2</v>
      </c>
      <c r="K174" s="20">
        <f>HLOOKUP(K$167,Série_histórica!$44:$51,8,0)</f>
        <v>4.151980380227438E-2</v>
      </c>
      <c r="L174" s="20">
        <f>HLOOKUP(L$167,Série_histórica!$44:$51,8,0)</f>
        <v>6.6883423137701126E-2</v>
      </c>
      <c r="M174" s="20">
        <f>HLOOKUP(M$167,Série_histórica!$44:$51,8,0)</f>
        <v>3.2508230849140896E-2</v>
      </c>
      <c r="N174" s="20">
        <f>HLOOKUP(N$167,Série_histórica!$44:$51,8,0)</f>
        <v>-3.6637674120542973E-2</v>
      </c>
      <c r="O174" s="20">
        <f>HLOOKUP(O$167,Série_histórica!$44:$51,8,0)</f>
        <v>3.6208932953811779E-3</v>
      </c>
      <c r="P174" s="20">
        <f>HLOOKUP(P$167,Série_histórica!$44:$51,8,0)</f>
        <v>-1.9272274178220195E-2</v>
      </c>
      <c r="Q174" s="20">
        <f>HLOOKUP(Q$167,Série_histórica!$44:$51,8,0)</f>
        <v>-5.5758173580339521E-2</v>
      </c>
      <c r="U174" s="3"/>
    </row>
    <row r="175" spans="2:21" ht="20.25" customHeight="1" x14ac:dyDescent="0.75">
      <c r="C175" s="1" t="s">
        <v>17</v>
      </c>
      <c r="U175" s="3"/>
    </row>
    <row r="176" spans="2:21" ht="20.25" customHeight="1" x14ac:dyDescent="0.75">
      <c r="C176" s="1" t="s">
        <v>2</v>
      </c>
      <c r="U176" s="3"/>
    </row>
    <row r="177" spans="3:21" ht="20.25" customHeight="1" x14ac:dyDescent="0.75">
      <c r="C177" s="1"/>
      <c r="U177" s="3"/>
    </row>
    <row r="178" spans="3:21" ht="20.25" customHeight="1" x14ac:dyDescent="0.75">
      <c r="C178" s="22"/>
      <c r="D178" s="23"/>
      <c r="E178" s="21"/>
      <c r="F178" s="21"/>
      <c r="G178" s="21"/>
      <c r="H178" s="21"/>
      <c r="I178" s="21"/>
      <c r="J178" s="21"/>
      <c r="K178" s="21"/>
      <c r="L178" s="21"/>
      <c r="M178" s="21"/>
      <c r="N178" s="21"/>
      <c r="O178" s="21"/>
      <c r="P178" s="21"/>
      <c r="U178" s="3"/>
    </row>
    <row r="179" spans="3:21" ht="20.25" customHeight="1" x14ac:dyDescent="0.75">
      <c r="C179" s="22"/>
      <c r="D179" s="23"/>
      <c r="E179" s="21"/>
      <c r="F179" s="21"/>
      <c r="G179" s="21"/>
      <c r="H179" s="21"/>
      <c r="I179" s="21"/>
      <c r="J179" s="21"/>
      <c r="K179" s="21"/>
      <c r="L179" s="21"/>
      <c r="M179" s="21"/>
      <c r="N179" s="21"/>
      <c r="O179" s="21"/>
      <c r="P179" s="21"/>
      <c r="U179" s="3"/>
    </row>
    <row r="180" spans="3:21" ht="20.25" customHeight="1" x14ac:dyDescent="0.75">
      <c r="C180" s="22"/>
      <c r="D180" s="23"/>
      <c r="E180" s="21"/>
      <c r="F180" s="21"/>
      <c r="G180" s="21"/>
      <c r="H180" s="21"/>
      <c r="I180" s="21"/>
      <c r="J180" s="21"/>
      <c r="K180" s="21"/>
      <c r="L180" s="21"/>
      <c r="M180" s="21"/>
      <c r="N180" s="21"/>
      <c r="O180" s="21"/>
      <c r="P180" s="21"/>
      <c r="U180" s="3"/>
    </row>
    <row r="181" spans="3:21" ht="20.25" customHeight="1" x14ac:dyDescent="0.75">
      <c r="C181" s="22"/>
      <c r="D181" s="23"/>
      <c r="E181" s="21"/>
      <c r="F181" s="21"/>
      <c r="G181" s="21"/>
      <c r="H181" s="21"/>
      <c r="I181" s="21"/>
      <c r="J181" s="21"/>
      <c r="K181" s="21"/>
      <c r="L181" s="21"/>
      <c r="M181" s="21"/>
      <c r="N181" s="21"/>
      <c r="O181" s="21"/>
      <c r="P181" s="21"/>
      <c r="U181" s="3"/>
    </row>
    <row r="182" spans="3:21" ht="20.25" customHeight="1" x14ac:dyDescent="0.75">
      <c r="C182" s="22"/>
      <c r="D182" s="23"/>
      <c r="E182" s="21"/>
      <c r="F182" s="21"/>
      <c r="G182" s="21"/>
      <c r="H182" s="21"/>
      <c r="I182" s="21"/>
      <c r="J182" s="21"/>
      <c r="K182" s="21"/>
      <c r="L182" s="21"/>
      <c r="M182" s="21"/>
      <c r="N182" s="21"/>
      <c r="O182" s="21"/>
      <c r="P182" s="21"/>
      <c r="U182" s="3"/>
    </row>
    <row r="183" spans="3:21" ht="20.25" customHeight="1" x14ac:dyDescent="0.75">
      <c r="C183" s="22"/>
      <c r="D183" s="23"/>
      <c r="E183" s="21"/>
      <c r="F183" s="21"/>
      <c r="G183" s="21"/>
      <c r="H183" s="21"/>
      <c r="I183" s="21"/>
      <c r="J183" s="21"/>
      <c r="K183" s="21"/>
      <c r="L183" s="21"/>
      <c r="M183" s="21"/>
      <c r="N183" s="21"/>
      <c r="O183" s="21"/>
      <c r="P183" s="21"/>
      <c r="U183" s="3"/>
    </row>
    <row r="184" spans="3:21" ht="20.25" customHeight="1" x14ac:dyDescent="0.75">
      <c r="C184" s="22"/>
      <c r="D184" s="23"/>
      <c r="E184" s="21"/>
      <c r="F184" s="21"/>
      <c r="G184" s="21"/>
      <c r="H184" s="21"/>
      <c r="I184" s="21"/>
      <c r="J184" s="21"/>
      <c r="K184" s="21"/>
      <c r="L184" s="21"/>
      <c r="M184" s="21"/>
      <c r="N184" s="21"/>
      <c r="O184" s="21"/>
      <c r="P184" s="21"/>
      <c r="U184" s="3"/>
    </row>
    <row r="185" spans="3:21" ht="20.25" customHeight="1" x14ac:dyDescent="0.75">
      <c r="C185" s="22"/>
      <c r="D185" s="23"/>
      <c r="E185" s="21"/>
      <c r="F185" s="21"/>
      <c r="G185" s="21"/>
      <c r="H185" s="21"/>
      <c r="I185" s="21"/>
      <c r="J185" s="21"/>
      <c r="K185" s="21"/>
      <c r="L185" s="21"/>
      <c r="M185" s="21"/>
      <c r="N185" s="21"/>
      <c r="O185" s="21"/>
      <c r="P185" s="21"/>
      <c r="U185" s="3"/>
    </row>
    <row r="186" spans="3:21" ht="20.25" customHeight="1" x14ac:dyDescent="0.75">
      <c r="C186" s="22"/>
      <c r="D186" s="23"/>
      <c r="E186" s="21"/>
      <c r="F186" s="21"/>
      <c r="G186" s="21"/>
      <c r="H186" s="21"/>
      <c r="I186" s="21"/>
      <c r="J186" s="21"/>
      <c r="K186" s="21"/>
      <c r="L186" s="21"/>
      <c r="M186" s="21"/>
      <c r="N186" s="21"/>
      <c r="O186" s="21"/>
      <c r="P186" s="21"/>
      <c r="U186" s="3"/>
    </row>
    <row r="187" spans="3:21" ht="20.25" customHeight="1" x14ac:dyDescent="0.75">
      <c r="C187" s="22"/>
      <c r="D187" s="23"/>
      <c r="E187" s="21"/>
      <c r="F187" s="21"/>
      <c r="G187" s="21"/>
      <c r="H187" s="21"/>
      <c r="I187" s="21"/>
      <c r="J187" s="21"/>
      <c r="K187" s="21"/>
      <c r="L187" s="21"/>
      <c r="M187" s="21"/>
      <c r="N187" s="21"/>
      <c r="O187" s="21"/>
      <c r="P187" s="21"/>
      <c r="U187" s="3"/>
    </row>
    <row r="188" spans="3:21" ht="20.25" customHeight="1" x14ac:dyDescent="0.75">
      <c r="C188" s="22"/>
      <c r="D188" s="23"/>
      <c r="E188" s="21"/>
      <c r="F188" s="21"/>
      <c r="G188" s="21"/>
      <c r="H188" s="21"/>
      <c r="I188" s="21"/>
      <c r="J188" s="21"/>
      <c r="K188" s="21"/>
      <c r="L188" s="21"/>
      <c r="M188" s="21"/>
      <c r="N188" s="21"/>
      <c r="O188" s="21"/>
      <c r="P188" s="21"/>
      <c r="U188" s="3"/>
    </row>
    <row r="189" spans="3:21" ht="20.25" customHeight="1" thickBot="1" x14ac:dyDescent="0.9">
      <c r="C189" s="25" t="str">
        <f>CONCATENATE("ICEA-SP",W3,)</f>
        <v>ICEA-SP</v>
      </c>
      <c r="U189" s="3"/>
    </row>
    <row r="190" spans="3:21" ht="20.25" customHeight="1" thickBot="1" x14ac:dyDescent="0.9">
      <c r="C190" s="125" t="s">
        <v>36</v>
      </c>
      <c r="D190" s="125"/>
      <c r="E190" s="9">
        <f t="shared" ref="E190:Q190" si="22">E167</f>
        <v>45778</v>
      </c>
      <c r="F190" s="9">
        <f t="shared" si="22"/>
        <v>45809</v>
      </c>
      <c r="G190" s="9">
        <f t="shared" si="22"/>
        <v>45839</v>
      </c>
      <c r="H190" s="9">
        <f t="shared" si="22"/>
        <v>45870</v>
      </c>
      <c r="I190" s="9">
        <f t="shared" si="22"/>
        <v>45901</v>
      </c>
      <c r="J190" s="9">
        <f t="shared" si="22"/>
        <v>45931</v>
      </c>
      <c r="K190" s="9">
        <f t="shared" si="22"/>
        <v>45962</v>
      </c>
      <c r="L190" s="9">
        <f t="shared" si="22"/>
        <v>45992</v>
      </c>
      <c r="M190" s="9">
        <f t="shared" si="22"/>
        <v>46023</v>
      </c>
      <c r="N190" s="9">
        <f t="shared" si="22"/>
        <v>46054</v>
      </c>
      <c r="O190" s="9">
        <f t="shared" si="22"/>
        <v>46082</v>
      </c>
      <c r="P190" s="9">
        <f t="shared" si="22"/>
        <v>46113</v>
      </c>
      <c r="Q190" s="9">
        <f t="shared" si="22"/>
        <v>46143</v>
      </c>
      <c r="U190" s="3"/>
    </row>
    <row r="191" spans="3:21" ht="20.25" customHeight="1" x14ac:dyDescent="0.75">
      <c r="C191" s="38" t="s">
        <v>18</v>
      </c>
      <c r="D191" s="38"/>
      <c r="E191" s="27">
        <f>HLOOKUP(E$167,Série_histórica!$53:$60,2,0)</f>
        <v>-0.13961345965611072</v>
      </c>
      <c r="F191" s="27">
        <f>HLOOKUP(F$167,Série_histórica!$53:$60,2,0)</f>
        <v>-8.1953295309950769E-2</v>
      </c>
      <c r="G191" s="27">
        <f>HLOOKUP(G$167,Série_histórica!$53:$60,2,0)</f>
        <v>-0.10618502989677236</v>
      </c>
      <c r="H191" s="27">
        <f>HLOOKUP(H$167,Série_histórica!$53:$60,2,0)</f>
        <v>-7.2053242370155202E-2</v>
      </c>
      <c r="I191" s="27">
        <f>HLOOKUP(I$167,Série_histórica!$53:$60,2,0)</f>
        <v>-0.11147977879719861</v>
      </c>
      <c r="J191" s="27">
        <f>HLOOKUP(J$167,Série_histórica!$53:$60,2,0)</f>
        <v>-4.9273770851012921E-2</v>
      </c>
      <c r="K191" s="27">
        <f>HLOOKUP(K$167,Série_histórica!$53:$60,2,0)</f>
        <v>-2.8431038856389201E-2</v>
      </c>
      <c r="L191" s="27">
        <f>HLOOKUP(L$167,Série_histórica!$53:$60,2,0)</f>
        <v>-1.6936704694832661E-2</v>
      </c>
      <c r="M191" s="27">
        <f>HLOOKUP(M$167,Série_histórica!$53:$60,2,0)</f>
        <v>4.8553433061791829E-2</v>
      </c>
      <c r="N191" s="27">
        <f>HLOOKUP(N$167,Série_histórica!$53:$60,2,0)</f>
        <v>4.3397290925542009E-2</v>
      </c>
      <c r="O191" s="27">
        <f>HLOOKUP(O$167,Série_histórica!$53:$60,2,0)</f>
        <v>9.3517344085481291E-2</v>
      </c>
      <c r="P191" s="27">
        <f>HLOOKUP(P$167,Série_histórica!$53:$60,2,0)</f>
        <v>0.142672458115358</v>
      </c>
      <c r="Q191" s="27">
        <f>HLOOKUP(Q$167,Série_histórica!$53:$60,2,0)</f>
        <v>0.10813568256172856</v>
      </c>
      <c r="U191" s="3"/>
    </row>
    <row r="192" spans="3:21" ht="20.25" customHeight="1" x14ac:dyDescent="0.75">
      <c r="C192" s="39" t="s">
        <v>19</v>
      </c>
      <c r="D192" s="39"/>
      <c r="E192" s="18">
        <f>HLOOKUP(E$167,Série_histórica!$53:$60,3,0)</f>
        <v>-3.6644240752377821E-2</v>
      </c>
      <c r="F192" s="18">
        <f>HLOOKUP(F$167,Série_histórica!$53:$60,3,0)</f>
        <v>-5.9400565472190858E-2</v>
      </c>
      <c r="G192" s="18">
        <f>HLOOKUP(G$167,Série_histórica!$53:$60,3,0)</f>
        <v>-0.16908312189727404</v>
      </c>
      <c r="H192" s="18">
        <f>HLOOKUP(H$167,Série_histórica!$53:$60,3,0)</f>
        <v>-0.10243073645037248</v>
      </c>
      <c r="I192" s="18">
        <f>HLOOKUP(I$167,Série_histórica!$53:$60,3,0)</f>
        <v>-5.880076723368266E-2</v>
      </c>
      <c r="J192" s="18">
        <f>HLOOKUP(J$167,Série_histórica!$53:$60,3,0)</f>
        <v>-6.4554345397028756E-3</v>
      </c>
      <c r="K192" s="18">
        <f>HLOOKUP(K$167,Série_histórica!$53:$60,3,0)</f>
        <v>1.0889664015053535E-2</v>
      </c>
      <c r="L192" s="18">
        <f>HLOOKUP(L$167,Série_histórica!$53:$60,3,0)</f>
        <v>-1.6549442353334665E-2</v>
      </c>
      <c r="M192" s="18">
        <f>HLOOKUP(M$167,Série_histórica!$53:$60,3,0)</f>
        <v>-1.5032982338480938E-2</v>
      </c>
      <c r="N192" s="18">
        <f>HLOOKUP(N$167,Série_histórica!$53:$60,3,0)</f>
        <v>-1.3042019064615329E-2</v>
      </c>
      <c r="O192" s="18">
        <f>HLOOKUP(O$167,Série_histórica!$53:$60,3,0)</f>
        <v>7.7642886155112389E-2</v>
      </c>
      <c r="P192" s="18">
        <f>HLOOKUP(P$167,Série_histórica!$53:$60,3,0)</f>
        <v>0.15138127671941959</v>
      </c>
      <c r="Q192" s="18">
        <f>HLOOKUP(Q$167,Série_histórica!$53:$60,3,0)</f>
        <v>4.3078145849026805E-2</v>
      </c>
      <c r="U192" s="3"/>
    </row>
    <row r="193" spans="3:21" ht="20.25" customHeight="1" x14ac:dyDescent="0.75">
      <c r="C193" s="38" t="s">
        <v>20</v>
      </c>
      <c r="D193" s="38"/>
      <c r="E193" s="27">
        <f>HLOOKUP(E$167,Série_histórica!$53:$60,4,0)</f>
        <v>-9.9855958511506304E-2</v>
      </c>
      <c r="F193" s="27">
        <f>HLOOKUP(F$167,Série_histórica!$53:$60,4,0)</f>
        <v>-8.7386704370849388E-2</v>
      </c>
      <c r="G193" s="27">
        <f>HLOOKUP(G$167,Série_histórica!$53:$60,4,0)</f>
        <v>-0.11992431453864472</v>
      </c>
      <c r="H193" s="27">
        <f>HLOOKUP(H$167,Série_histórica!$53:$60,4,0)</f>
        <v>-7.9625454646428784E-2</v>
      </c>
      <c r="I193" s="27">
        <f>HLOOKUP(I$167,Série_histórica!$53:$60,4,0)</f>
        <v>-5.3628501348912616E-2</v>
      </c>
      <c r="J193" s="27">
        <f>HLOOKUP(J$167,Série_histórica!$53:$60,4,0)</f>
        <v>-1.6629366188895101E-2</v>
      </c>
      <c r="K193" s="27">
        <f>HLOOKUP(K$167,Série_histórica!$53:$60,4,0)</f>
        <v>-2.4557207738378106E-2</v>
      </c>
      <c r="L193" s="27">
        <f>HLOOKUP(L$167,Série_histórica!$53:$60,4,0)</f>
        <v>5.2344092080152116E-3</v>
      </c>
      <c r="M193" s="27">
        <f>HLOOKUP(M$167,Série_histórica!$53:$60,4,0)</f>
        <v>4.0677119975425224E-2</v>
      </c>
      <c r="N193" s="27">
        <f>HLOOKUP(N$167,Série_histórica!$53:$60,4,0)</f>
        <v>9.0975000201902301E-2</v>
      </c>
      <c r="O193" s="27">
        <f>HLOOKUP(O$167,Série_histórica!$53:$60,4,0)</f>
        <v>3.3821562352830403E-2</v>
      </c>
      <c r="P193" s="27">
        <f>HLOOKUP(P$167,Série_histórica!$53:$60,4,0)</f>
        <v>0.14325768565271901</v>
      </c>
      <c r="Q193" s="27">
        <f>HLOOKUP(Q$167,Série_histórica!$53:$60,4,0)</f>
        <v>8.0888706177500991E-2</v>
      </c>
      <c r="U193" s="3"/>
    </row>
    <row r="194" spans="3:21" ht="20.25" customHeight="1" x14ac:dyDescent="0.75">
      <c r="C194" s="39" t="s">
        <v>21</v>
      </c>
      <c r="D194" s="39"/>
      <c r="E194" s="18">
        <f>HLOOKUP(E$167,Série_histórica!$53:$60,5,0)</f>
        <v>-0.11193512803900341</v>
      </c>
      <c r="F194" s="18">
        <f>HLOOKUP(F$167,Série_histórica!$53:$60,5,0)</f>
        <v>-5.9644440925271214E-2</v>
      </c>
      <c r="G194" s="18">
        <f>HLOOKUP(G$167,Série_histórica!$53:$60,5,0)</f>
        <v>-0.13761850528119257</v>
      </c>
      <c r="H194" s="18">
        <f>HLOOKUP(H$167,Série_histórica!$53:$60,5,0)</f>
        <v>-8.6247949431353832E-2</v>
      </c>
      <c r="I194" s="18">
        <f>HLOOKUP(I$167,Série_histórica!$53:$60,5,0)</f>
        <v>-0.13437626877733233</v>
      </c>
      <c r="J194" s="18">
        <f>HLOOKUP(J$167,Série_histórica!$53:$60,5,0)</f>
        <v>-5.3870337792675249E-2</v>
      </c>
      <c r="K194" s="18">
        <f>HLOOKUP(K$167,Série_histórica!$53:$60,5,0)</f>
        <v>-4.5520131761586091E-3</v>
      </c>
      <c r="L194" s="18">
        <f>HLOOKUP(L$167,Série_histórica!$53:$60,5,0)</f>
        <v>-3.9663275351277005E-2</v>
      </c>
      <c r="M194" s="18">
        <f>HLOOKUP(M$167,Série_histórica!$53:$60,5,0)</f>
        <v>1.21248211154521E-2</v>
      </c>
      <c r="N194" s="18">
        <f>HLOOKUP(N$167,Série_histórica!$53:$60,5,0)</f>
        <v>-4.1688020063005649E-2</v>
      </c>
      <c r="O194" s="18">
        <f>HLOOKUP(O$167,Série_histórica!$53:$60,5,0)</f>
        <v>0.14659191738495658</v>
      </c>
      <c r="P194" s="18">
        <f>HLOOKUP(P$167,Série_histórica!$53:$60,5,0)</f>
        <v>0.14821844310350163</v>
      </c>
      <c r="Q194" s="18">
        <f>HLOOKUP(Q$167,Série_histórica!$53:$60,5,0)</f>
        <v>8.9554236748344618E-2</v>
      </c>
      <c r="U194" s="3"/>
    </row>
    <row r="195" spans="3:21" ht="20.25" customHeight="1" x14ac:dyDescent="0.75">
      <c r="C195" s="38" t="s">
        <v>22</v>
      </c>
      <c r="D195" s="38"/>
      <c r="E195" s="27">
        <f>HLOOKUP(E$167,Série_histórica!$53:$60,6,0)</f>
        <v>-9.9550342211383369E-2</v>
      </c>
      <c r="F195" s="27">
        <f>HLOOKUP(F$167,Série_histórica!$53:$60,6,0)</f>
        <v>-6.8166724408528445E-2</v>
      </c>
      <c r="G195" s="27">
        <f>HLOOKUP(G$167,Série_histórica!$53:$60,6,0)</f>
        <v>-0.13180148128249913</v>
      </c>
      <c r="H195" s="27">
        <f>HLOOKUP(H$167,Série_histórica!$53:$60,6,0)</f>
        <v>-5.3013542135842417E-2</v>
      </c>
      <c r="I195" s="27">
        <f>HLOOKUP(I$167,Série_histórica!$53:$60,6,0)</f>
        <v>-7.4763744951292233E-2</v>
      </c>
      <c r="J195" s="27">
        <f>HLOOKUP(J$167,Série_histórica!$53:$60,6,0)</f>
        <v>-5.3407279961041665E-2</v>
      </c>
      <c r="K195" s="27">
        <f>HLOOKUP(K$167,Série_histórica!$53:$60,6,0)</f>
        <v>-1.7051514330182815E-2</v>
      </c>
      <c r="L195" s="27">
        <f>HLOOKUP(L$167,Série_histórica!$53:$60,6,0)</f>
        <v>-2.8467460117894916E-2</v>
      </c>
      <c r="M195" s="27">
        <f>HLOOKUP(M$167,Série_histórica!$53:$60,6,0)</f>
        <v>2.2126947553785969E-2</v>
      </c>
      <c r="N195" s="27">
        <f>HLOOKUP(N$167,Série_histórica!$53:$60,6,0)</f>
        <v>-1.3102199169470197E-2</v>
      </c>
      <c r="O195" s="27">
        <f>HLOOKUP(O$167,Série_histórica!$53:$60,6,0)</f>
        <v>5.4484548266371613E-2</v>
      </c>
      <c r="P195" s="27">
        <f>HLOOKUP(P$167,Série_histórica!$53:$60,6,0)</f>
        <v>0.14367439875548182</v>
      </c>
      <c r="Q195" s="27">
        <f>HLOOKUP(Q$167,Série_histórica!$53:$60,6,0)</f>
        <v>7.4407726461101387E-2</v>
      </c>
      <c r="U195" s="3"/>
    </row>
    <row r="196" spans="3:21" ht="20.25" customHeight="1" thickBot="1" x14ac:dyDescent="0.9">
      <c r="C196" s="39" t="s">
        <v>23</v>
      </c>
      <c r="D196" s="39"/>
      <c r="E196" s="18">
        <f>HLOOKUP(E$167,Série_histórica!$53:$60,7,0)</f>
        <v>-0.1168088629634928</v>
      </c>
      <c r="F196" s="18">
        <f>HLOOKUP(F$167,Série_histórica!$53:$60,7,0)</f>
        <v>-8.5317761583752705E-2</v>
      </c>
      <c r="G196" s="18">
        <f>HLOOKUP(G$167,Série_histórica!$53:$60,7,0)</f>
        <v>-0.1225856864540632</v>
      </c>
      <c r="H196" s="18">
        <f>HLOOKUP(H$167,Série_histórica!$53:$60,7,0)</f>
        <v>-0.13536344793984922</v>
      </c>
      <c r="I196" s="18">
        <f>HLOOKUP(I$167,Série_histórica!$53:$60,7,0)</f>
        <v>-0.12757186135535092</v>
      </c>
      <c r="J196" s="18">
        <f>HLOOKUP(J$167,Série_histórica!$53:$60,7,0)</f>
        <v>1.1901606978774737E-3</v>
      </c>
      <c r="K196" s="18">
        <f>HLOOKUP(K$167,Série_histórica!$53:$60,7,0)</f>
        <v>-1.1734187783013716E-2</v>
      </c>
      <c r="L196" s="18">
        <f>HLOOKUP(L$167,Série_histórica!$53:$60,7,0)</f>
        <v>5.4736328777922338E-3</v>
      </c>
      <c r="M196" s="18">
        <f>HLOOKUP(M$167,Série_histórica!$53:$60,7,0)</f>
        <v>3.5352746761291298E-2</v>
      </c>
      <c r="N196" s="18">
        <f>HLOOKUP(N$167,Série_histórica!$53:$60,7,0)</f>
        <v>9.2879514159693644E-2</v>
      </c>
      <c r="O196" s="18">
        <f>HLOOKUP(O$167,Série_histórica!$53:$60,7,0)</f>
        <v>0.15235680454182754</v>
      </c>
      <c r="P196" s="18">
        <f>HLOOKUP(P$167,Série_histórica!$53:$60,7,0)</f>
        <v>0.14912757134225729</v>
      </c>
      <c r="Q196" s="18">
        <f>HLOOKUP(Q$167,Série_histórica!$53:$60,7,0)</f>
        <v>0.10455642602264947</v>
      </c>
      <c r="U196" s="3"/>
    </row>
    <row r="197" spans="3:21" ht="20.25" customHeight="1" thickBot="1" x14ac:dyDescent="0.9">
      <c r="C197" s="126" t="s">
        <v>27</v>
      </c>
      <c r="D197" s="126"/>
      <c r="E197" s="20">
        <f>HLOOKUP(E$167,Série_histórica!$53:$60,8,0)</f>
        <v>-0.1057342297272259</v>
      </c>
      <c r="F197" s="20">
        <f>HLOOKUP(F$167,Série_histórica!$53:$60,8,0)</f>
        <v>-7.4311419276055557E-2</v>
      </c>
      <c r="G197" s="20">
        <f>HLOOKUP(G$167,Série_histórica!$53:$60,8,0)</f>
        <v>-0.12847853628462458</v>
      </c>
      <c r="H197" s="20">
        <f>HLOOKUP(H$167,Série_histórica!$53:$60,8,0)</f>
        <v>-8.2828497983728933E-2</v>
      </c>
      <c r="I197" s="20">
        <f>HLOOKUP(I$167,Série_histórica!$53:$60,8,0)</f>
        <v>-9.3400582009474542E-2</v>
      </c>
      <c r="J197" s="20">
        <f>HLOOKUP(J$167,Série_histórica!$53:$60,8,0)</f>
        <v>-3.4736454250659077E-2</v>
      </c>
      <c r="K197" s="20">
        <f>HLOOKUP(K$167,Série_histórica!$53:$60,8,0)</f>
        <v>-1.5104567932572421E-2</v>
      </c>
      <c r="L197" s="20">
        <f>HLOOKUP(L$167,Série_histórica!$53:$60,8,0)</f>
        <v>-1.6802997634668415E-2</v>
      </c>
      <c r="M197" s="20">
        <f>HLOOKUP(M$167,Série_histórica!$53:$60,8,0)</f>
        <v>2.676068586797431E-2</v>
      </c>
      <c r="N197" s="20">
        <f>HLOOKUP(N$167,Série_histórica!$53:$60,8,0)</f>
        <v>2.3373083665033878E-2</v>
      </c>
      <c r="O197" s="20">
        <f>HLOOKUP(O$167,Série_histórica!$53:$60,8,0)</f>
        <v>8.7879189466214536E-2</v>
      </c>
      <c r="P197" s="20">
        <f>HLOOKUP(P$167,Série_histórica!$53:$60,8,0)</f>
        <v>0.14566942491651114</v>
      </c>
      <c r="Q197" s="20">
        <f>HLOOKUP(Q$167,Série_histórica!$53:$60,8,0)</f>
        <v>8.5076504765751571E-2</v>
      </c>
      <c r="U197" s="3"/>
    </row>
    <row r="198" spans="3:21" ht="20.25" customHeight="1" x14ac:dyDescent="0.75">
      <c r="C198" s="1" t="s">
        <v>17</v>
      </c>
      <c r="U198" s="3"/>
    </row>
    <row r="199" spans="3:21" ht="20.25" customHeight="1" x14ac:dyDescent="0.75">
      <c r="C199" s="1" t="s">
        <v>2</v>
      </c>
      <c r="U199" s="3"/>
    </row>
    <row r="200" spans="3:21" ht="20.25" customHeight="1" x14ac:dyDescent="0.75">
      <c r="C200" s="1"/>
      <c r="U200" s="3"/>
    </row>
    <row r="201" spans="3:21" ht="20.25" customHeight="1" x14ac:dyDescent="0.75">
      <c r="D201" s="24"/>
      <c r="E201" s="24"/>
      <c r="F201" s="24"/>
      <c r="G201" s="24"/>
      <c r="H201" s="24"/>
      <c r="I201" s="24"/>
      <c r="J201" s="24"/>
      <c r="K201" s="24"/>
      <c r="L201" s="24"/>
      <c r="M201" s="24"/>
      <c r="N201" s="24"/>
      <c r="O201" s="24"/>
      <c r="U201" s="3"/>
    </row>
    <row r="202" spans="3:21" ht="20.25" customHeight="1" x14ac:dyDescent="0.75">
      <c r="D202" s="24"/>
      <c r="E202" s="24"/>
      <c r="F202" s="24"/>
      <c r="G202" s="24"/>
      <c r="H202" s="24"/>
      <c r="I202" s="24"/>
      <c r="J202" s="24"/>
      <c r="K202" s="24"/>
      <c r="L202" s="24"/>
      <c r="M202" s="24"/>
      <c r="N202" s="24"/>
      <c r="O202" s="24"/>
      <c r="U202" s="3"/>
    </row>
    <row r="203" spans="3:21" ht="20.25" customHeight="1" x14ac:dyDescent="0.75">
      <c r="D203" s="24"/>
      <c r="E203" s="24"/>
      <c r="F203" s="24"/>
      <c r="G203" s="24"/>
      <c r="H203" s="24"/>
      <c r="I203" s="24"/>
      <c r="J203" s="24"/>
      <c r="K203" s="24"/>
      <c r="L203" s="24"/>
      <c r="M203" s="24"/>
      <c r="N203" s="24"/>
      <c r="O203" s="24"/>
      <c r="U203" s="3"/>
    </row>
    <row r="204" spans="3:21" ht="20.25" customHeight="1" x14ac:dyDescent="0.75">
      <c r="D204" s="24"/>
      <c r="E204" s="24"/>
      <c r="F204" s="24"/>
      <c r="G204" s="24"/>
      <c r="H204" s="24"/>
      <c r="I204" s="24"/>
      <c r="J204" s="24"/>
      <c r="K204" s="24"/>
      <c r="L204" s="24"/>
      <c r="M204" s="24"/>
      <c r="N204" s="24"/>
      <c r="O204" s="24"/>
      <c r="U204" s="3"/>
    </row>
    <row r="205" spans="3:21" ht="20.25" customHeight="1" x14ac:dyDescent="0.75">
      <c r="D205" s="24"/>
      <c r="E205" s="24"/>
      <c r="F205" s="24"/>
      <c r="G205" s="24"/>
      <c r="H205" s="24"/>
      <c r="I205" s="24"/>
      <c r="J205" s="24"/>
      <c r="K205" s="24"/>
      <c r="L205" s="24"/>
      <c r="M205" s="24"/>
      <c r="N205" s="24"/>
      <c r="O205" s="24"/>
      <c r="U205" s="3"/>
    </row>
    <row r="206" spans="3:21" ht="20.25" customHeight="1" x14ac:dyDescent="0.75">
      <c r="D206" s="24"/>
      <c r="E206" s="24"/>
      <c r="F206" s="24"/>
      <c r="G206" s="24"/>
      <c r="H206" s="24"/>
      <c r="I206" s="24"/>
      <c r="J206" s="24"/>
      <c r="K206" s="24"/>
      <c r="L206" s="24"/>
      <c r="M206" s="24"/>
      <c r="N206" s="24"/>
      <c r="O206" s="24"/>
      <c r="U206" s="3"/>
    </row>
    <row r="207" spans="3:21" ht="20.25" customHeight="1" x14ac:dyDescent="0.75">
      <c r="D207" s="24"/>
      <c r="E207" s="24"/>
      <c r="F207" s="24"/>
      <c r="G207" s="24"/>
      <c r="H207" s="24"/>
      <c r="I207" s="24"/>
      <c r="J207" s="24"/>
      <c r="K207" s="24"/>
      <c r="L207" s="24"/>
      <c r="M207" s="24"/>
      <c r="N207" s="24"/>
      <c r="O207" s="24"/>
      <c r="U207" s="3"/>
    </row>
    <row r="208" spans="3:21" ht="20.25" customHeight="1" x14ac:dyDescent="0.75">
      <c r="D208" s="24"/>
      <c r="E208" s="24"/>
      <c r="F208" s="24"/>
      <c r="G208" s="24"/>
      <c r="H208" s="24"/>
      <c r="I208" s="24"/>
      <c r="J208" s="24"/>
      <c r="K208" s="24"/>
      <c r="L208" s="24"/>
      <c r="M208" s="24"/>
      <c r="N208" s="24"/>
      <c r="O208" s="24"/>
      <c r="U208" s="3"/>
    </row>
    <row r="209" spans="3:21" ht="20.25" customHeight="1" x14ac:dyDescent="0.75">
      <c r="D209" s="24"/>
      <c r="E209" s="24"/>
      <c r="F209" s="24"/>
      <c r="G209" s="24"/>
      <c r="H209" s="24"/>
      <c r="I209" s="24"/>
      <c r="J209" s="24"/>
      <c r="K209" s="24"/>
      <c r="L209" s="24"/>
      <c r="M209" s="24"/>
      <c r="N209" s="24"/>
      <c r="O209" s="24"/>
      <c r="U209" s="3"/>
    </row>
    <row r="210" spans="3:21" ht="20.25" customHeight="1" x14ac:dyDescent="0.75">
      <c r="D210" s="24"/>
      <c r="E210" s="24"/>
      <c r="F210" s="24"/>
      <c r="G210" s="24"/>
      <c r="H210" s="24"/>
      <c r="I210" s="24"/>
      <c r="J210" s="24"/>
      <c r="K210" s="24"/>
      <c r="L210" s="24"/>
      <c r="M210" s="24"/>
      <c r="N210" s="24"/>
      <c r="O210" s="24"/>
      <c r="U210" s="3"/>
    </row>
    <row r="211" spans="3:21" ht="20.25" customHeight="1" x14ac:dyDescent="0.75">
      <c r="D211" s="24"/>
      <c r="E211" s="24"/>
      <c r="F211" s="24"/>
      <c r="G211" s="24"/>
      <c r="H211" s="24"/>
      <c r="I211" s="24"/>
      <c r="J211" s="24"/>
      <c r="K211" s="24"/>
      <c r="L211" s="24"/>
      <c r="M211" s="24"/>
      <c r="N211" s="24"/>
      <c r="O211" s="24"/>
      <c r="U211" s="3"/>
    </row>
    <row r="212" spans="3:21" ht="20.25" customHeight="1" x14ac:dyDescent="0.75">
      <c r="U212" s="3"/>
    </row>
    <row r="213" spans="3:21" ht="20.25" customHeight="1" x14ac:dyDescent="0.75">
      <c r="U213" s="3"/>
    </row>
    <row r="214" spans="3:21" ht="20.25" customHeight="1" thickBot="1" x14ac:dyDescent="0.9">
      <c r="C214" s="25" t="str">
        <f>CONCATENATE("IEC-SP",AM3,)</f>
        <v>IEC-SP</v>
      </c>
      <c r="U214" s="3"/>
    </row>
    <row r="215" spans="3:21" ht="20.25" customHeight="1" thickBot="1" x14ac:dyDescent="0.9">
      <c r="C215" s="125" t="s">
        <v>35</v>
      </c>
      <c r="D215" s="125"/>
      <c r="E215" s="9">
        <f t="shared" ref="E215:Q215" si="23">E119</f>
        <v>45778</v>
      </c>
      <c r="F215" s="9">
        <f t="shared" si="23"/>
        <v>45809</v>
      </c>
      <c r="G215" s="9">
        <f t="shared" si="23"/>
        <v>45839</v>
      </c>
      <c r="H215" s="9">
        <f t="shared" si="23"/>
        <v>45870</v>
      </c>
      <c r="I215" s="9">
        <f t="shared" si="23"/>
        <v>45901</v>
      </c>
      <c r="J215" s="9">
        <f t="shared" si="23"/>
        <v>45931</v>
      </c>
      <c r="K215" s="9">
        <f t="shared" si="23"/>
        <v>45962</v>
      </c>
      <c r="L215" s="9">
        <f t="shared" si="23"/>
        <v>45992</v>
      </c>
      <c r="M215" s="9">
        <f t="shared" si="23"/>
        <v>46023</v>
      </c>
      <c r="N215" s="9">
        <f t="shared" si="23"/>
        <v>46054</v>
      </c>
      <c r="O215" s="9">
        <f t="shared" si="23"/>
        <v>46082</v>
      </c>
      <c r="P215" s="9">
        <f t="shared" si="23"/>
        <v>46113</v>
      </c>
      <c r="Q215" s="9">
        <f t="shared" si="23"/>
        <v>46143</v>
      </c>
      <c r="U215" s="3"/>
    </row>
    <row r="216" spans="3:21" ht="20.25" customHeight="1" x14ac:dyDescent="0.75">
      <c r="C216" s="38" t="s">
        <v>18</v>
      </c>
      <c r="D216" s="38"/>
      <c r="E216" s="27">
        <f>HLOOKUP(E$215,Série_histórica!$73:$80,2,0)</f>
        <v>1.6076855906496323E-2</v>
      </c>
      <c r="F216" s="27">
        <f>HLOOKUP(F$215,Série_histórica!$73:$80,2,0)</f>
        <v>7.0617276559734599E-3</v>
      </c>
      <c r="G216" s="27">
        <f>HLOOKUP(G$215,Série_histórica!$73:$80,2,0)</f>
        <v>-3.4321547667695351E-2</v>
      </c>
      <c r="H216" s="27">
        <f>HLOOKUP(H$215,Série_histórica!$73:$80,2,0)</f>
        <v>7.7391626998171148E-3</v>
      </c>
      <c r="I216" s="27">
        <f>HLOOKUP(I$215,Série_histórica!$73:$80,2,0)</f>
        <v>-1.5039277820511399E-2</v>
      </c>
      <c r="J216" s="27">
        <f>HLOOKUP(J$215,Série_histórica!$73:$80,2,0)</f>
        <v>3.5055647025047154E-2</v>
      </c>
      <c r="K216" s="27">
        <f>HLOOKUP(K$215,Série_histórica!$73:$80,2,0)</f>
        <v>4.0875037364018096E-2</v>
      </c>
      <c r="L216" s="27">
        <f>HLOOKUP(L$215,Série_histórica!$73:$80,2,0)</f>
        <v>3.2736065009203674E-2</v>
      </c>
      <c r="M216" s="27">
        <f>HLOOKUP(M$215,Série_histórica!$73:$80,2,0)</f>
        <v>1.5777073733270308E-2</v>
      </c>
      <c r="N216" s="27">
        <f>HLOOKUP(N$215,Série_histórica!$73:$80,2,0)</f>
        <v>3.3197857605836933E-2</v>
      </c>
      <c r="O216" s="27">
        <f>HLOOKUP(O$215,Série_histórica!$73:$80,2,0)</f>
        <v>-2.1977999213481647E-2</v>
      </c>
      <c r="P216" s="27">
        <f>HLOOKUP(P$215,Série_histórica!$73:$80,2,0)</f>
        <v>-3.5178993518615975E-2</v>
      </c>
      <c r="Q216" s="27">
        <f>HLOOKUP(Q$215,Série_histórica!$73:$80,2,0)</f>
        <v>1.9752551962906484E-2</v>
      </c>
      <c r="U216" s="3"/>
    </row>
    <row r="217" spans="3:21" ht="20.25" customHeight="1" x14ac:dyDescent="0.75">
      <c r="C217" s="39" t="s">
        <v>19</v>
      </c>
      <c r="D217" s="39"/>
      <c r="E217" s="18">
        <f>HLOOKUP(E$215,Série_histórica!$73:$80,3,0)</f>
        <v>4.1650985445471633E-3</v>
      </c>
      <c r="F217" s="18">
        <f>HLOOKUP(F$215,Série_histórica!$73:$80,3,0)</f>
        <v>-3.7866816359706457E-2</v>
      </c>
      <c r="G217" s="18">
        <f>HLOOKUP(G$215,Série_histórica!$73:$80,3,0)</f>
        <v>-1.1663792742742318E-2</v>
      </c>
      <c r="H217" s="18">
        <f>HLOOKUP(H$215,Série_histórica!$73:$80,3,0)</f>
        <v>1.9897887045988272E-2</v>
      </c>
      <c r="I217" s="18">
        <f>HLOOKUP(I$215,Série_histórica!$73:$80,3,0)</f>
        <v>-2.3315363673925837E-3</v>
      </c>
      <c r="J217" s="18">
        <f>HLOOKUP(J$215,Série_histórica!$73:$80,3,0)</f>
        <v>1.6050955057491656E-2</v>
      </c>
      <c r="K217" s="18">
        <f>HLOOKUP(K$215,Série_histórica!$73:$80,3,0)</f>
        <v>5.6076292027479102E-2</v>
      </c>
      <c r="L217" s="18">
        <f>HLOOKUP(L$215,Série_histórica!$73:$80,3,0)</f>
        <v>4.8089530958605131E-2</v>
      </c>
      <c r="M217" s="18">
        <f>HLOOKUP(M$215,Série_histórica!$73:$80,3,0)</f>
        <v>2.1745542993535372E-2</v>
      </c>
      <c r="N217" s="18">
        <f>HLOOKUP(N$215,Série_histórica!$73:$80,3,0)</f>
        <v>5.1889991219868925E-3</v>
      </c>
      <c r="O217" s="18">
        <f>HLOOKUP(O$215,Série_histórica!$73:$80,3,0)</f>
        <v>-2.0442780238192348E-2</v>
      </c>
      <c r="P217" s="18">
        <f>HLOOKUP(P$215,Série_histórica!$73:$80,3,0)</f>
        <v>-8.0712990574240306E-2</v>
      </c>
      <c r="Q217" s="18">
        <f>HLOOKUP(Q$215,Série_histórica!$73:$80,3,0)</f>
        <v>4.9743025672284169E-2</v>
      </c>
      <c r="U217" s="3"/>
    </row>
    <row r="218" spans="3:21" ht="20.25" customHeight="1" x14ac:dyDescent="0.75">
      <c r="C218" s="38" t="s">
        <v>20</v>
      </c>
      <c r="D218" s="38"/>
      <c r="E218" s="27">
        <f>HLOOKUP(E$215,Série_histórica!$73:$80,4,0)</f>
        <v>6.1795997584244144E-3</v>
      </c>
      <c r="F218" s="27">
        <f>HLOOKUP(F$215,Série_histórica!$73:$80,4,0)</f>
        <v>2.2769080038440137E-2</v>
      </c>
      <c r="G218" s="27">
        <f>HLOOKUP(G$215,Série_histórica!$73:$80,4,0)</f>
        <v>-6.6982861870283461E-2</v>
      </c>
      <c r="H218" s="27">
        <f>HLOOKUP(H$215,Série_histórica!$73:$80,4,0)</f>
        <v>9.2895778096040438E-3</v>
      </c>
      <c r="I218" s="27">
        <f>HLOOKUP(I$215,Série_histórica!$73:$80,4,0)</f>
        <v>2.5626243455009856E-2</v>
      </c>
      <c r="J218" s="27">
        <f>HLOOKUP(J$215,Série_histórica!$73:$80,4,0)</f>
        <v>2.4339159759199536E-2</v>
      </c>
      <c r="K218" s="27">
        <f>HLOOKUP(K$215,Série_histórica!$73:$80,4,0)</f>
        <v>6.3039227766191308E-2</v>
      </c>
      <c r="L218" s="27">
        <f>HLOOKUP(L$215,Série_histórica!$73:$80,4,0)</f>
        <v>-2.9917372468881709E-3</v>
      </c>
      <c r="M218" s="27">
        <f>HLOOKUP(M$215,Série_histórica!$73:$80,4,0)</f>
        <v>2.2196511356969095E-2</v>
      </c>
      <c r="N218" s="27">
        <f>HLOOKUP(N$215,Série_histórica!$73:$80,4,0)</f>
        <v>3.5426324870372561E-2</v>
      </c>
      <c r="O218" s="27">
        <f>HLOOKUP(O$215,Série_histórica!$73:$80,4,0)</f>
        <v>-2.8280527834272706E-2</v>
      </c>
      <c r="P218" s="27">
        <f>HLOOKUP(P$215,Série_histórica!$73:$80,4,0)</f>
        <v>-3.3156042210730319E-2</v>
      </c>
      <c r="Q218" s="27">
        <f>HLOOKUP(Q$215,Série_histórica!$73:$80,4,0)</f>
        <v>1.0237363372509911E-2</v>
      </c>
      <c r="U218" s="3"/>
    </row>
    <row r="219" spans="3:21" ht="20.25" customHeight="1" x14ac:dyDescent="0.75">
      <c r="C219" s="39" t="s">
        <v>21</v>
      </c>
      <c r="D219" s="39"/>
      <c r="E219" s="18">
        <f>HLOOKUP(E$215,Série_histórica!$73:$80,5,0)</f>
        <v>1.8247375693575485E-2</v>
      </c>
      <c r="F219" s="18">
        <f>HLOOKUP(F$215,Série_histórica!$73:$80,5,0)</f>
        <v>-3.8553924758059077E-2</v>
      </c>
      <c r="G219" s="18">
        <f>HLOOKUP(G$215,Série_histórica!$73:$80,5,0)</f>
        <v>1.5884438155316261E-2</v>
      </c>
      <c r="H219" s="18">
        <f>HLOOKUP(H$215,Série_histórica!$73:$80,5,0)</f>
        <v>1.4026908181073106E-2</v>
      </c>
      <c r="I219" s="18">
        <f>HLOOKUP(I$215,Série_histórica!$73:$80,5,0)</f>
        <v>-4.6902575538894875E-2</v>
      </c>
      <c r="J219" s="18">
        <f>HLOOKUP(J$215,Série_histórica!$73:$80,5,0)</f>
        <v>3.3549493555105281E-2</v>
      </c>
      <c r="K219" s="18">
        <f>HLOOKUP(K$215,Série_histórica!$73:$80,5,0)</f>
        <v>2.7696195534279378E-2</v>
      </c>
      <c r="L219" s="18">
        <f>HLOOKUP(L$215,Série_histórica!$73:$80,5,0)</f>
        <v>8.2096928886854048E-2</v>
      </c>
      <c r="M219" s="18">
        <f>HLOOKUP(M$215,Série_histórica!$73:$80,5,0)</f>
        <v>1.3301002377791304E-2</v>
      </c>
      <c r="N219" s="18">
        <f>HLOOKUP(N$215,Série_histórica!$73:$80,5,0)</f>
        <v>1.2225450951645955E-2</v>
      </c>
      <c r="O219" s="18">
        <f>HLOOKUP(O$215,Série_histórica!$73:$80,5,0)</f>
        <v>-1.4442574340436942E-2</v>
      </c>
      <c r="P219" s="18">
        <f>HLOOKUP(P$215,Série_histórica!$73:$80,5,0)</f>
        <v>-6.7278671682784563E-2</v>
      </c>
      <c r="Q219" s="18">
        <f>HLOOKUP(Q$215,Série_histórica!$73:$80,5,0)</f>
        <v>4.9306356105801363E-2</v>
      </c>
      <c r="U219" s="3"/>
    </row>
    <row r="220" spans="3:21" ht="20.25" customHeight="1" x14ac:dyDescent="0.75">
      <c r="C220" s="38" t="s">
        <v>22</v>
      </c>
      <c r="D220" s="38"/>
      <c r="E220" s="27">
        <f>HLOOKUP(E$215,Série_histórica!$73:$80,6,0)</f>
        <v>2.276287274984079E-2</v>
      </c>
      <c r="F220" s="27">
        <f>HLOOKUP(F$215,Série_histórica!$73:$80,6,0)</f>
        <v>-1.3458924809469641E-3</v>
      </c>
      <c r="G220" s="27">
        <f>HLOOKUP(G$215,Série_histórica!$73:$80,6,0)</f>
        <v>-6.0496783447802516E-2</v>
      </c>
      <c r="H220" s="27">
        <f>HLOOKUP(H$215,Série_histórica!$73:$80,6,0)</f>
        <v>4.1266748892301308E-2</v>
      </c>
      <c r="I220" s="27">
        <f>HLOOKUP(I$215,Série_histórica!$73:$80,6,0)</f>
        <v>-1.2356306727870359E-2</v>
      </c>
      <c r="J220" s="27">
        <f>HLOOKUP(J$215,Série_histórica!$73:$80,6,0)</f>
        <v>1.5125752320941599E-2</v>
      </c>
      <c r="K220" s="27">
        <f>HLOOKUP(K$215,Série_histórica!$73:$80,6,0)</f>
        <v>5.6123862150258219E-2</v>
      </c>
      <c r="L220" s="27">
        <f>HLOOKUP(L$215,Série_histórica!$73:$80,6,0)</f>
        <v>4.3683612424735285E-2</v>
      </c>
      <c r="M220" s="27">
        <f>HLOOKUP(M$215,Série_histórica!$73:$80,6,0)</f>
        <v>1.801065611194419E-2</v>
      </c>
      <c r="N220" s="27">
        <f>HLOOKUP(N$215,Série_histórica!$73:$80,6,0)</f>
        <v>1.8075665868048096E-2</v>
      </c>
      <c r="O220" s="27">
        <f>HLOOKUP(O$215,Série_histórica!$73:$80,6,0)</f>
        <v>-1.454721924239688E-2</v>
      </c>
      <c r="P220" s="27">
        <f>HLOOKUP(P$215,Série_histórica!$73:$80,6,0)</f>
        <v>-8.4414533746050457E-2</v>
      </c>
      <c r="Q220" s="27">
        <f>HLOOKUP(Q$215,Série_histórica!$73:$80,6,0)</f>
        <v>5.7847213025892907E-2</v>
      </c>
      <c r="U220" s="3"/>
    </row>
    <row r="221" spans="3:21" ht="20.25" customHeight="1" thickBot="1" x14ac:dyDescent="0.9">
      <c r="C221" s="39" t="s">
        <v>23</v>
      </c>
      <c r="D221" s="39"/>
      <c r="E221" s="18">
        <f>HLOOKUP(E$215,Série_histórica!$73:$80,7,0)</f>
        <v>-5.8513897654521863E-3</v>
      </c>
      <c r="F221" s="18">
        <f>HLOOKUP(F$215,Série_histórica!$73:$80,7,0)</f>
        <v>-1.8720571269096875E-2</v>
      </c>
      <c r="G221" s="18">
        <f>HLOOKUP(G$215,Série_histórica!$73:$80,7,0)</f>
        <v>3.2057044258662737E-2</v>
      </c>
      <c r="H221" s="18">
        <f>HLOOKUP(H$215,Série_histórica!$73:$80,7,0)</f>
        <v>-3.6081117905919391E-2</v>
      </c>
      <c r="I221" s="18">
        <f>HLOOKUP(I$215,Série_histórica!$73:$80,7,0)</f>
        <v>-8.3561271445877772E-3</v>
      </c>
      <c r="J221" s="18">
        <f>HLOOKUP(J$215,Série_histórica!$73:$80,7,0)</f>
        <v>5.2558824968325979E-2</v>
      </c>
      <c r="K221" s="18">
        <f>HLOOKUP(K$215,Série_histórica!$73:$80,7,0)</f>
        <v>2.8543952821927787E-2</v>
      </c>
      <c r="L221" s="18">
        <f>HLOOKUP(L$215,Série_histórica!$73:$80,7,0)</f>
        <v>2.7603068409887355E-2</v>
      </c>
      <c r="M221" s="18">
        <f>HLOOKUP(M$215,Série_histórica!$73:$80,7,0)</f>
        <v>1.7303620798378994E-2</v>
      </c>
      <c r="N221" s="18">
        <f>HLOOKUP(N$215,Série_histórica!$73:$80,7,0)</f>
        <v>3.404271844579787E-2</v>
      </c>
      <c r="O221" s="18">
        <f>HLOOKUP(O$215,Série_histórica!$73:$80,7,0)</f>
        <v>-3.339689547489133E-2</v>
      </c>
      <c r="P221" s="18">
        <f>HLOOKUP(P$215,Série_histórica!$73:$80,7,0)</f>
        <v>1.0203791725164946E-2</v>
      </c>
      <c r="Q221" s="18">
        <f>HLOOKUP(Q$215,Série_histórica!$73:$80,7,0)</f>
        <v>-1.6245569853007069E-2</v>
      </c>
      <c r="U221" s="3"/>
    </row>
    <row r="222" spans="3:21" ht="20.25" customHeight="1" thickBot="1" x14ac:dyDescent="0.9">
      <c r="C222" s="126" t="s">
        <v>29</v>
      </c>
      <c r="D222" s="126"/>
      <c r="E222" s="20">
        <f>HLOOKUP(E$215,Série_histórica!$73:$80,8,0)</f>
        <v>1.2136433955832526E-2</v>
      </c>
      <c r="F222" s="20">
        <f>HLOOKUP(F$215,Série_histórica!$73:$80,8,0)</f>
        <v>-7.6836296338018695E-3</v>
      </c>
      <c r="G222" s="20">
        <f>HLOOKUP(G$215,Série_histórica!$73:$80,8,0)</f>
        <v>-2.7111554253714254E-2</v>
      </c>
      <c r="H222" s="20">
        <f>HLOOKUP(H$215,Série_histórica!$73:$80,8,0)</f>
        <v>1.1669661479600801E-2</v>
      </c>
      <c r="I222" s="20">
        <f>HLOOKUP(I$215,Série_histórica!$73:$80,8,0)</f>
        <v>-1.0897889167885033E-2</v>
      </c>
      <c r="J222" s="20">
        <f>HLOOKUP(J$215,Série_histórica!$73:$80,8,0)</f>
        <v>2.8808473497936138E-2</v>
      </c>
      <c r="K222" s="20">
        <f>HLOOKUP(K$215,Série_histórica!$73:$80,8,0)</f>
        <v>4.5809991549757845E-2</v>
      </c>
      <c r="L222" s="20">
        <f>HLOOKUP(L$215,Série_histórica!$73:$80,8,0)</f>
        <v>3.7769362815183394E-2</v>
      </c>
      <c r="M222" s="20">
        <f>HLOOKUP(M$215,Série_histórica!$73:$80,8,0)</f>
        <v>1.7753163622809209E-2</v>
      </c>
      <c r="N222" s="20">
        <f>HLOOKUP(N$215,Série_histórica!$73:$80,8,0)</f>
        <v>2.3888077249520023E-2</v>
      </c>
      <c r="O222" s="20">
        <f>HLOOKUP(O$215,Série_histórica!$73:$80,8,0)</f>
        <v>-2.1477031662468615E-2</v>
      </c>
      <c r="P222" s="20">
        <f>HLOOKUP(P$215,Série_histórica!$73:$80,8,0)</f>
        <v>-5.0053200743496506E-2</v>
      </c>
      <c r="Q222" s="20">
        <f>HLOOKUP(Q$215,Série_histórica!$73:$80,8,0)</f>
        <v>2.9233095075816395E-2</v>
      </c>
      <c r="U222" s="3"/>
    </row>
    <row r="223" spans="3:21" ht="20.25" customHeight="1" x14ac:dyDescent="0.75">
      <c r="C223" s="1" t="s">
        <v>17</v>
      </c>
      <c r="U223" s="3"/>
    </row>
    <row r="224" spans="3:21" ht="20.25" customHeight="1" x14ac:dyDescent="0.75">
      <c r="C224" s="1" t="s">
        <v>2</v>
      </c>
      <c r="U224" s="3"/>
    </row>
    <row r="225" spans="3:21" ht="20.25" customHeight="1" x14ac:dyDescent="0.75">
      <c r="C225" s="1"/>
      <c r="U225" s="3"/>
    </row>
    <row r="226" spans="3:21" ht="20.25" customHeight="1" x14ac:dyDescent="0.75">
      <c r="C226" s="22"/>
      <c r="D226" s="23"/>
      <c r="E226" s="21"/>
      <c r="F226" s="21"/>
      <c r="G226" s="21"/>
      <c r="H226" s="21"/>
      <c r="I226" s="21"/>
      <c r="J226" s="21"/>
      <c r="K226" s="21"/>
      <c r="L226" s="21"/>
      <c r="M226" s="21"/>
      <c r="N226" s="21"/>
      <c r="O226" s="21"/>
      <c r="P226" s="21"/>
      <c r="U226" s="3"/>
    </row>
    <row r="227" spans="3:21" ht="20.25" customHeight="1" x14ac:dyDescent="0.75">
      <c r="C227" s="22"/>
      <c r="D227" s="23"/>
      <c r="E227" s="21"/>
      <c r="F227" s="21"/>
      <c r="G227" s="21"/>
      <c r="H227" s="21"/>
      <c r="I227" s="21"/>
      <c r="J227" s="21"/>
      <c r="K227" s="21"/>
      <c r="L227" s="21"/>
      <c r="M227" s="21"/>
      <c r="N227" s="21"/>
      <c r="O227" s="21"/>
      <c r="P227" s="21"/>
      <c r="U227" s="3"/>
    </row>
    <row r="228" spans="3:21" ht="20.25" customHeight="1" x14ac:dyDescent="0.75">
      <c r="C228" s="22"/>
      <c r="D228" s="23"/>
      <c r="E228" s="21"/>
      <c r="F228" s="21"/>
      <c r="G228" s="21"/>
      <c r="H228" s="21"/>
      <c r="I228" s="21"/>
      <c r="J228" s="21"/>
      <c r="K228" s="21"/>
      <c r="L228" s="21"/>
      <c r="M228" s="21"/>
      <c r="N228" s="21"/>
      <c r="O228" s="21"/>
      <c r="P228" s="21"/>
      <c r="U228" s="3"/>
    </row>
    <row r="229" spans="3:21" ht="20.25" customHeight="1" x14ac:dyDescent="0.75">
      <c r="C229" s="22"/>
      <c r="D229" s="23"/>
      <c r="E229" s="21"/>
      <c r="F229" s="21"/>
      <c r="G229" s="21"/>
      <c r="H229" s="21"/>
      <c r="I229" s="21"/>
      <c r="J229" s="21"/>
      <c r="K229" s="21"/>
      <c r="L229" s="21"/>
      <c r="M229" s="21"/>
      <c r="N229" s="21"/>
      <c r="O229" s="21"/>
      <c r="P229" s="21"/>
      <c r="U229" s="3"/>
    </row>
    <row r="230" spans="3:21" ht="20.25" customHeight="1" x14ac:dyDescent="0.75">
      <c r="C230" s="22"/>
      <c r="D230" s="23"/>
      <c r="E230" s="21"/>
      <c r="F230" s="21"/>
      <c r="G230" s="21"/>
      <c r="H230" s="21"/>
      <c r="I230" s="21"/>
      <c r="J230" s="21"/>
      <c r="K230" s="21"/>
      <c r="L230" s="21"/>
      <c r="M230" s="21"/>
      <c r="N230" s="21"/>
      <c r="O230" s="21"/>
      <c r="P230" s="21"/>
      <c r="U230" s="3"/>
    </row>
    <row r="231" spans="3:21" ht="20.25" customHeight="1" x14ac:dyDescent="0.75">
      <c r="C231" s="22"/>
      <c r="D231" s="23"/>
      <c r="E231" s="21"/>
      <c r="F231" s="21"/>
      <c r="G231" s="21"/>
      <c r="H231" s="21"/>
      <c r="I231" s="21"/>
      <c r="J231" s="21"/>
      <c r="K231" s="21"/>
      <c r="L231" s="21"/>
      <c r="M231" s="21"/>
      <c r="N231" s="21"/>
      <c r="O231" s="21"/>
      <c r="P231" s="21"/>
      <c r="U231" s="3"/>
    </row>
    <row r="232" spans="3:21" ht="20.25" customHeight="1" x14ac:dyDescent="0.75">
      <c r="C232" s="22"/>
      <c r="D232" s="23"/>
      <c r="E232" s="21"/>
      <c r="F232" s="21"/>
      <c r="G232" s="21"/>
      <c r="H232" s="21"/>
      <c r="I232" s="21"/>
      <c r="J232" s="21"/>
      <c r="K232" s="21"/>
      <c r="L232" s="21"/>
      <c r="M232" s="21"/>
      <c r="N232" s="21"/>
      <c r="O232" s="21"/>
      <c r="P232" s="21"/>
      <c r="U232" s="3"/>
    </row>
    <row r="233" spans="3:21" ht="20.25" customHeight="1" x14ac:dyDescent="0.75">
      <c r="C233" s="22"/>
      <c r="D233" s="23"/>
      <c r="E233" s="21"/>
      <c r="F233" s="21"/>
      <c r="G233" s="21"/>
      <c r="H233" s="21"/>
      <c r="I233" s="21"/>
      <c r="J233" s="21"/>
      <c r="K233" s="21"/>
      <c r="L233" s="21"/>
      <c r="M233" s="21"/>
      <c r="N233" s="21"/>
      <c r="O233" s="21"/>
      <c r="P233" s="21"/>
      <c r="U233" s="3"/>
    </row>
    <row r="234" spans="3:21" ht="20.25" customHeight="1" x14ac:dyDescent="0.75">
      <c r="C234" s="22"/>
      <c r="D234" s="23"/>
      <c r="E234" s="21"/>
      <c r="F234" s="21"/>
      <c r="G234" s="21"/>
      <c r="H234" s="21"/>
      <c r="I234" s="21"/>
      <c r="J234" s="21"/>
      <c r="K234" s="21"/>
      <c r="L234" s="21"/>
      <c r="M234" s="21"/>
      <c r="N234" s="21"/>
      <c r="O234" s="21"/>
      <c r="P234" s="21"/>
      <c r="U234" s="3"/>
    </row>
    <row r="235" spans="3:21" ht="20.25" customHeight="1" x14ac:dyDescent="0.75">
      <c r="C235" s="22"/>
      <c r="D235" s="23"/>
      <c r="E235" s="21"/>
      <c r="F235" s="21"/>
      <c r="G235" s="21"/>
      <c r="H235" s="21"/>
      <c r="I235" s="21"/>
      <c r="J235" s="21"/>
      <c r="K235" s="21"/>
      <c r="L235" s="21"/>
      <c r="M235" s="21"/>
      <c r="N235" s="21"/>
      <c r="O235" s="21"/>
      <c r="P235" s="21"/>
      <c r="U235" s="3"/>
    </row>
    <row r="236" spans="3:21" ht="20.25" customHeight="1" x14ac:dyDescent="0.75">
      <c r="C236" s="22"/>
      <c r="D236" s="23"/>
      <c r="E236" s="21"/>
      <c r="F236" s="21"/>
      <c r="G236" s="21"/>
      <c r="H236" s="21"/>
      <c r="I236" s="21"/>
      <c r="J236" s="21"/>
      <c r="K236" s="21"/>
      <c r="L236" s="21"/>
      <c r="M236" s="21"/>
      <c r="N236" s="21"/>
      <c r="O236" s="21"/>
      <c r="P236" s="21"/>
      <c r="U236" s="3"/>
    </row>
    <row r="237" spans="3:21" ht="20.25" customHeight="1" thickBot="1" x14ac:dyDescent="0.9">
      <c r="C237" s="25" t="str">
        <f>CONCATENATE("IEC-SP",AM3,)</f>
        <v>IEC-SP</v>
      </c>
      <c r="U237" s="3"/>
    </row>
    <row r="238" spans="3:21" ht="20.25" customHeight="1" thickBot="1" x14ac:dyDescent="0.9">
      <c r="C238" s="125" t="s">
        <v>36</v>
      </c>
      <c r="D238" s="125"/>
      <c r="E238" s="9">
        <f t="shared" ref="E238:Q238" si="24">E215</f>
        <v>45778</v>
      </c>
      <c r="F238" s="9">
        <f t="shared" si="24"/>
        <v>45809</v>
      </c>
      <c r="G238" s="9">
        <f t="shared" si="24"/>
        <v>45839</v>
      </c>
      <c r="H238" s="9">
        <f t="shared" si="24"/>
        <v>45870</v>
      </c>
      <c r="I238" s="9">
        <f t="shared" si="24"/>
        <v>45901</v>
      </c>
      <c r="J238" s="9">
        <f t="shared" si="24"/>
        <v>45931</v>
      </c>
      <c r="K238" s="9">
        <f t="shared" si="24"/>
        <v>45962</v>
      </c>
      <c r="L238" s="9">
        <f t="shared" si="24"/>
        <v>45992</v>
      </c>
      <c r="M238" s="9">
        <f t="shared" si="24"/>
        <v>46023</v>
      </c>
      <c r="N238" s="9">
        <f t="shared" si="24"/>
        <v>46054</v>
      </c>
      <c r="O238" s="9">
        <f t="shared" si="24"/>
        <v>46082</v>
      </c>
      <c r="P238" s="9">
        <f t="shared" si="24"/>
        <v>46113</v>
      </c>
      <c r="Q238" s="9">
        <f t="shared" si="24"/>
        <v>46143</v>
      </c>
      <c r="U238" s="3"/>
    </row>
    <row r="239" spans="3:21" ht="20.25" customHeight="1" x14ac:dyDescent="0.75">
      <c r="C239" s="38" t="s">
        <v>18</v>
      </c>
      <c r="D239" s="38"/>
      <c r="E239" s="27">
        <f>HLOOKUP(E$215,Série_histórica!$82:$89,2,0)</f>
        <v>-0.13247963574879029</v>
      </c>
      <c r="F239" s="27">
        <f>HLOOKUP(F$215,Série_histórica!$82:$89,2,0)</f>
        <v>-0.12785154371479579</v>
      </c>
      <c r="G239" s="27">
        <f>HLOOKUP(G$215,Série_histórica!$82:$89,2,0)</f>
        <v>-0.1594978026230085</v>
      </c>
      <c r="H239" s="27">
        <f>HLOOKUP(H$215,Série_histórica!$82:$89,2,0)</f>
        <v>-0.1408159199451422</v>
      </c>
      <c r="I239" s="27">
        <f>HLOOKUP(I$215,Série_histórica!$82:$89,2,0)</f>
        <v>-0.12146355416321464</v>
      </c>
      <c r="J239" s="27">
        <f>HLOOKUP(J$215,Série_histórica!$82:$89,2,0)</f>
        <v>-7.319075292059074E-2</v>
      </c>
      <c r="K239" s="27">
        <f>HLOOKUP(K$215,Série_histórica!$82:$89,2,0)</f>
        <v>-6.425551737380808E-2</v>
      </c>
      <c r="L239" s="27">
        <f>HLOOKUP(L$215,Série_histórica!$82:$89,2,0)</f>
        <v>-6.9481845100005657E-3</v>
      </c>
      <c r="M239" s="27">
        <f>HLOOKUP(M$215,Série_histórica!$82:$89,2,0)</f>
        <v>9.4006915615258979E-3</v>
      </c>
      <c r="N239" s="27">
        <f>HLOOKUP(N$215,Série_histórica!$82:$89,2,0)</f>
        <v>8.0870054504644795E-2</v>
      </c>
      <c r="O239" s="27">
        <f>HLOOKUP(O$215,Série_histórica!$82:$89,2,0)</f>
        <v>9.1914789102631289E-2</v>
      </c>
      <c r="P239" s="27">
        <f>HLOOKUP(P$215,Série_histórica!$82:$89,2,0)</f>
        <v>8.0714938100818312E-2</v>
      </c>
      <c r="Q239" s="27">
        <f>HLOOKUP(Q$215,Série_histórica!$82:$89,2,0)</f>
        <v>8.4624464838868985E-2</v>
      </c>
      <c r="U239" s="3"/>
    </row>
    <row r="240" spans="3:21" ht="20.25" customHeight="1" x14ac:dyDescent="0.75">
      <c r="C240" s="39" t="s">
        <v>19</v>
      </c>
      <c r="D240" s="39"/>
      <c r="E240" s="18">
        <f>HLOOKUP(E$215,Série_histórica!$82:$89,3,0)</f>
        <v>-0.10196947284630065</v>
      </c>
      <c r="F240" s="18">
        <f>HLOOKUP(F$215,Série_histórica!$82:$89,3,0)</f>
        <v>-0.14385593114678408</v>
      </c>
      <c r="G240" s="18">
        <f>HLOOKUP(G$215,Série_histórica!$82:$89,3,0)</f>
        <v>-0.15643016122748321</v>
      </c>
      <c r="H240" s="18">
        <f>HLOOKUP(H$215,Série_histórica!$82:$89,3,0)</f>
        <v>-0.1484731136436106</v>
      </c>
      <c r="I240" s="18">
        <f>HLOOKUP(I$215,Série_histórica!$82:$89,3,0)</f>
        <v>-9.5902455026332545E-2</v>
      </c>
      <c r="J240" s="18">
        <f>HLOOKUP(J$215,Série_histórica!$82:$89,3,0)</f>
        <v>-8.2521356653017963E-2</v>
      </c>
      <c r="K240" s="18">
        <f>HLOOKUP(K$215,Série_histórica!$82:$89,3,0)</f>
        <v>-4.7812596609261182E-2</v>
      </c>
      <c r="L240" s="18">
        <f>HLOOKUP(L$215,Série_histórica!$82:$89,3,0)</f>
        <v>1.1701705240227955E-3</v>
      </c>
      <c r="M240" s="18">
        <f>HLOOKUP(M$215,Série_histórica!$82:$89,3,0)</f>
        <v>8.890085895992117E-2</v>
      </c>
      <c r="N240" s="18">
        <f>HLOOKUP(N$215,Série_histórica!$82:$89,3,0)</f>
        <v>7.632613403431443E-2</v>
      </c>
      <c r="O240" s="18">
        <f>HLOOKUP(O$215,Série_histórica!$82:$89,3,0)</f>
        <v>0.10267024848867012</v>
      </c>
      <c r="P240" s="18">
        <f>HLOOKUP(P$215,Série_histórica!$82:$89,3,0)</f>
        <v>1.0574964364786554E-2</v>
      </c>
      <c r="Q240" s="18">
        <f>HLOOKUP(Q$215,Série_histórica!$82:$89,3,0)</f>
        <v>5.644382811009474E-2</v>
      </c>
      <c r="U240" s="3"/>
    </row>
    <row r="241" spans="3:21" ht="20.25" customHeight="1" x14ac:dyDescent="0.75">
      <c r="C241" s="38" t="s">
        <v>20</v>
      </c>
      <c r="D241" s="38"/>
      <c r="E241" s="27">
        <f>HLOOKUP(E$215,Série_histórica!$82:$89,4,0)</f>
        <v>-0.10087641127907809</v>
      </c>
      <c r="F241" s="27">
        <f>HLOOKUP(F$215,Série_histórica!$82:$89,4,0)</f>
        <v>-0.10723486641009528</v>
      </c>
      <c r="G241" s="27">
        <f>HLOOKUP(G$215,Série_histórica!$82:$89,4,0)</f>
        <v>-0.17584037951627052</v>
      </c>
      <c r="H241" s="27">
        <f>HLOOKUP(H$215,Série_histórica!$82:$89,4,0)</f>
        <v>-0.15365580183739791</v>
      </c>
      <c r="I241" s="27">
        <f>HLOOKUP(I$215,Série_histórica!$82:$89,4,0)</f>
        <v>-8.8232171119741909E-2</v>
      </c>
      <c r="J241" s="27">
        <f>HLOOKUP(J$215,Série_histórica!$82:$89,4,0)</f>
        <v>-7.8168841191899263E-2</v>
      </c>
      <c r="K241" s="27">
        <f>HLOOKUP(K$215,Série_histórica!$82:$89,4,0)</f>
        <v>-5.3926468162357466E-2</v>
      </c>
      <c r="L241" s="27">
        <f>HLOOKUP(L$215,Série_histórica!$82:$89,4,0)</f>
        <v>-2.043658362767653E-2</v>
      </c>
      <c r="M241" s="27">
        <f>HLOOKUP(M$215,Série_histórica!$82:$89,4,0)</f>
        <v>3.0498425762712111E-2</v>
      </c>
      <c r="N241" s="27">
        <f>HLOOKUP(N$215,Série_histórica!$82:$89,4,0)</f>
        <v>9.2303693657701968E-2</v>
      </c>
      <c r="O241" s="27">
        <f>HLOOKUP(O$215,Série_histórica!$82:$89,4,0)</f>
        <v>8.7437876108463319E-2</v>
      </c>
      <c r="P241" s="27">
        <f>HLOOKUP(P$215,Série_histórica!$82:$89,4,0)</f>
        <v>7.2976837317477283E-2</v>
      </c>
      <c r="Q241" s="27">
        <f>HLOOKUP(Q$215,Série_histórica!$82:$89,4,0)</f>
        <v>7.7303983654243291E-2</v>
      </c>
      <c r="U241" s="3"/>
    </row>
    <row r="242" spans="3:21" ht="20.25" customHeight="1" x14ac:dyDescent="0.75">
      <c r="C242" s="39" t="s">
        <v>21</v>
      </c>
      <c r="D242" s="39"/>
      <c r="E242" s="18">
        <f>HLOOKUP(E$215,Série_histórica!$82:$89,5,0)</f>
        <v>-0.1437626296726634</v>
      </c>
      <c r="F242" s="18">
        <f>HLOOKUP(F$215,Série_histórica!$82:$89,5,0)</f>
        <v>-0.15918542496761789</v>
      </c>
      <c r="G242" s="18">
        <f>HLOOKUP(G$215,Série_histórica!$82:$89,5,0)</f>
        <v>-0.14060929600472416</v>
      </c>
      <c r="H242" s="18">
        <f>HLOOKUP(H$215,Série_histórica!$82:$89,5,0)</f>
        <v>-0.13289420378281036</v>
      </c>
      <c r="I242" s="18">
        <f>HLOOKUP(I$215,Série_histórica!$82:$89,5,0)</f>
        <v>-0.13827633052908028</v>
      </c>
      <c r="J242" s="18">
        <f>HLOOKUP(J$215,Série_histórica!$82:$89,5,0)</f>
        <v>-7.4204619036657316E-2</v>
      </c>
      <c r="K242" s="18">
        <f>HLOOKUP(K$215,Série_histórica!$82:$89,5,0)</f>
        <v>-6.4307449641818226E-2</v>
      </c>
      <c r="L242" s="18">
        <f>HLOOKUP(L$215,Série_histórica!$82:$89,5,0)</f>
        <v>1.2462694895993165E-2</v>
      </c>
      <c r="M242" s="18">
        <f>HLOOKUP(M$215,Série_histórica!$82:$89,5,0)</f>
        <v>3.8587517193502174E-2</v>
      </c>
      <c r="N242" s="18">
        <f>HLOOKUP(N$215,Série_histórica!$82:$89,5,0)</f>
        <v>6.6341384903519929E-2</v>
      </c>
      <c r="O242" s="18">
        <f>HLOOKUP(O$215,Série_histórica!$82:$89,5,0)</f>
        <v>0.10364806945149629</v>
      </c>
      <c r="P242" s="18">
        <f>HLOOKUP(P$215,Série_histórica!$82:$89,5,0)</f>
        <v>4.1648211847274519E-2</v>
      </c>
      <c r="Q242" s="18">
        <f>HLOOKUP(Q$215,Série_histórica!$82:$89,5,0)</f>
        <v>7.3420973732526429E-2</v>
      </c>
      <c r="U242" s="3"/>
    </row>
    <row r="243" spans="3:21" ht="20.25" customHeight="1" x14ac:dyDescent="0.75">
      <c r="C243" s="38" t="s">
        <v>22</v>
      </c>
      <c r="D243" s="38"/>
      <c r="E243" s="27">
        <f>HLOOKUP(E$215,Série_histórica!$82:$89,6,0)</f>
        <v>-0.12638856750044658</v>
      </c>
      <c r="F243" s="27">
        <f>HLOOKUP(F$215,Série_histórica!$82:$89,6,0)</f>
        <v>-0.11426703371559499</v>
      </c>
      <c r="G243" s="27">
        <f>HLOOKUP(G$215,Série_histórica!$82:$89,6,0)</f>
        <v>-0.17953843287328564</v>
      </c>
      <c r="H243" s="27">
        <f>HLOOKUP(H$215,Série_histórica!$82:$89,6,0)</f>
        <v>-0.1326788076715737</v>
      </c>
      <c r="I243" s="27">
        <f>HLOOKUP(I$215,Série_histórica!$82:$89,6,0)</f>
        <v>-0.10645218630651709</v>
      </c>
      <c r="J243" s="27">
        <f>HLOOKUP(J$215,Série_histórica!$82:$89,6,0)</f>
        <v>-9.2223099870923697E-2</v>
      </c>
      <c r="K243" s="27">
        <f>HLOOKUP(K$215,Série_histórica!$82:$89,6,0)</f>
        <v>-5.3470273736468399E-2</v>
      </c>
      <c r="L243" s="27">
        <f>HLOOKUP(L$215,Série_histórica!$82:$89,6,0)</f>
        <v>-4.3327096723464464E-3</v>
      </c>
      <c r="M243" s="27">
        <f>HLOOKUP(M$215,Série_histórica!$82:$89,6,0)</f>
        <v>2.72025068105608E-2</v>
      </c>
      <c r="N243" s="27">
        <f>HLOOKUP(N$215,Série_histórica!$82:$89,6,0)</f>
        <v>7.8061041485679716E-2</v>
      </c>
      <c r="O243" s="27">
        <f>HLOOKUP(O$215,Série_histórica!$82:$89,6,0)</f>
        <v>0.13866689761765083</v>
      </c>
      <c r="P243" s="27">
        <f>HLOOKUP(P$215,Série_histórica!$82:$89,6,0)</f>
        <v>3.2574198297419477E-2</v>
      </c>
      <c r="Q243" s="27">
        <f>HLOOKUP(Q$215,Série_histórica!$82:$89,6,0)</f>
        <v>6.7995101322513074E-2</v>
      </c>
      <c r="U243" s="3"/>
    </row>
    <row r="244" spans="3:21" ht="20.25" customHeight="1" thickBot="1" x14ac:dyDescent="0.9">
      <c r="C244" s="39" t="s">
        <v>23</v>
      </c>
      <c r="D244" s="39"/>
      <c r="E244" s="18">
        <f>HLOOKUP(E$215,Série_histórica!$82:$89,7,0)</f>
        <v>-0.11619450277216181</v>
      </c>
      <c r="F244" s="18">
        <f>HLOOKUP(F$215,Série_histórica!$82:$89,7,0)</f>
        <v>-0.16434694826732998</v>
      </c>
      <c r="G244" s="18">
        <f>HLOOKUP(G$215,Série_histórica!$82:$89,7,0)</f>
        <v>-0.12220909419301507</v>
      </c>
      <c r="H244" s="18">
        <f>HLOOKUP(H$215,Série_histórica!$82:$89,7,0)</f>
        <v>-0.1612716126130217</v>
      </c>
      <c r="I244" s="18">
        <f>HLOOKUP(I$215,Série_histórica!$82:$89,7,0)</f>
        <v>-0.12473295052942635</v>
      </c>
      <c r="J244" s="18">
        <f>HLOOKUP(J$215,Série_histórica!$82:$89,7,0)</f>
        <v>-4.8186989323752205E-2</v>
      </c>
      <c r="K244" s="18">
        <f>HLOOKUP(K$215,Série_histórica!$82:$89,7,0)</f>
        <v>-6.816389431861547E-2</v>
      </c>
      <c r="L244" s="18">
        <f>HLOOKUP(L$215,Série_histórica!$82:$89,7,0)</f>
        <v>-4.1739884129414762E-3</v>
      </c>
      <c r="M244" s="18">
        <f>HLOOKUP(M$215,Série_histórica!$82:$89,7,0)</f>
        <v>4.7516535524308567E-2</v>
      </c>
      <c r="N244" s="18">
        <f>HLOOKUP(N$215,Série_histórica!$82:$89,7,0)</f>
        <v>8.1664716471647303E-2</v>
      </c>
      <c r="O244" s="18">
        <f>HLOOKUP(O$215,Série_histórica!$82:$89,7,0)</f>
        <v>2.6981046485549776E-2</v>
      </c>
      <c r="P244" s="18">
        <f>HLOOKUP(P$215,Série_histórica!$82:$89,7,0)</f>
        <v>9.972678410475333E-2</v>
      </c>
      <c r="Q244" s="18">
        <f>HLOOKUP(Q$215,Série_histórica!$82:$89,7,0)</f>
        <v>8.8228746363297805E-2</v>
      </c>
      <c r="U244" s="3"/>
    </row>
    <row r="245" spans="3:21" ht="20.25" customHeight="1" thickBot="1" x14ac:dyDescent="0.9">
      <c r="C245" s="126" t="s">
        <v>29</v>
      </c>
      <c r="D245" s="126"/>
      <c r="E245" s="20">
        <f>HLOOKUP(E$215,Série_histórica!$82:$89,8,0)</f>
        <v>-0.12269745299755808</v>
      </c>
      <c r="F245" s="20">
        <f>HLOOKUP(F$215,Série_histórica!$82:$89,8,0)</f>
        <v>-0.1330088728647707</v>
      </c>
      <c r="G245" s="20">
        <f>HLOOKUP(G$215,Série_histórica!$82:$89,8,0)</f>
        <v>-0.15850858261869305</v>
      </c>
      <c r="H245" s="20">
        <f>HLOOKUP(H$215,Série_histórica!$82:$89,8,0)</f>
        <v>-0.1433264432010839</v>
      </c>
      <c r="I245" s="20">
        <f>HLOOKUP(I$215,Série_histórica!$82:$89,8,0)</f>
        <v>-0.11322213863342168</v>
      </c>
      <c r="J245" s="20">
        <f>HLOOKUP(J$215,Série_histórica!$82:$89,8,0)</f>
        <v>-7.6240587952375871E-2</v>
      </c>
      <c r="K245" s="20">
        <f>HLOOKUP(K$215,Série_histórica!$82:$89,8,0)</f>
        <v>-5.8927991285519177E-2</v>
      </c>
      <c r="L245" s="20">
        <f>HLOOKUP(L$215,Série_histórica!$82:$89,8,0)</f>
        <v>-4.2749114416029688E-3</v>
      </c>
      <c r="M245" s="20">
        <f>HLOOKUP(M$215,Série_histórica!$82:$89,8,0)</f>
        <v>3.450547751359534E-2</v>
      </c>
      <c r="N245" s="20">
        <f>HLOOKUP(N$215,Série_histórica!$82:$89,8,0)</f>
        <v>7.9383086200395914E-2</v>
      </c>
      <c r="O245" s="20">
        <f>HLOOKUP(O$215,Série_histórica!$82:$89,8,0)</f>
        <v>9.5405035547441841E-2</v>
      </c>
      <c r="P245" s="20">
        <f>HLOOKUP(P$215,Série_histórica!$82:$89,8,0)</f>
        <v>5.751256050611353E-2</v>
      </c>
      <c r="Q245" s="20">
        <f>HLOOKUP(Q$215,Série_histórica!$82:$89,8,0)</f>
        <v>7.5375699575651822E-2</v>
      </c>
      <c r="U245" s="3"/>
    </row>
    <row r="246" spans="3:21" ht="20.25" customHeight="1" x14ac:dyDescent="0.75">
      <c r="C246" s="1" t="s">
        <v>17</v>
      </c>
      <c r="U246" s="3"/>
    </row>
    <row r="247" spans="3:21" ht="20.25" customHeight="1" x14ac:dyDescent="0.75">
      <c r="C247" s="1" t="s">
        <v>2</v>
      </c>
      <c r="U247" s="3"/>
    </row>
    <row r="248" spans="3:21" ht="20.25" customHeight="1" x14ac:dyDescent="0.75">
      <c r="C248" s="1"/>
      <c r="U248" s="3"/>
    </row>
    <row r="249" spans="3:21" ht="20.25" customHeight="1" x14ac:dyDescent="0.75">
      <c r="D249" s="24"/>
      <c r="E249" s="24"/>
      <c r="F249" s="24"/>
      <c r="G249" s="24"/>
      <c r="H249" s="24"/>
      <c r="I249" s="24"/>
      <c r="J249" s="24"/>
      <c r="K249" s="24"/>
      <c r="L249" s="24"/>
      <c r="M249" s="24"/>
      <c r="N249" s="24"/>
      <c r="O249" s="24"/>
      <c r="U249" s="3"/>
    </row>
    <row r="250" spans="3:21" ht="20.25" customHeight="1" x14ac:dyDescent="0.75">
      <c r="D250" s="24"/>
      <c r="E250" s="24"/>
      <c r="F250" s="24"/>
      <c r="G250" s="24"/>
      <c r="H250" s="24"/>
      <c r="I250" s="24"/>
      <c r="J250" s="24"/>
      <c r="K250" s="24"/>
      <c r="L250" s="24"/>
      <c r="M250" s="24"/>
      <c r="N250" s="24"/>
      <c r="O250" s="24"/>
      <c r="U250" s="3"/>
    </row>
    <row r="251" spans="3:21" ht="20.25" customHeight="1" x14ac:dyDescent="0.75">
      <c r="D251" s="24"/>
      <c r="E251" s="24"/>
      <c r="F251" s="24"/>
      <c r="G251" s="24"/>
      <c r="H251" s="24"/>
      <c r="I251" s="24"/>
      <c r="J251" s="24"/>
      <c r="K251" s="24"/>
      <c r="L251" s="24"/>
      <c r="M251" s="24"/>
      <c r="N251" s="24"/>
      <c r="O251" s="24"/>
      <c r="U251" s="3"/>
    </row>
    <row r="252" spans="3:21" ht="20.25" customHeight="1" x14ac:dyDescent="0.75">
      <c r="D252" s="24"/>
      <c r="E252" s="24"/>
      <c r="F252" s="24"/>
      <c r="G252" s="24"/>
      <c r="H252" s="24"/>
      <c r="I252" s="24"/>
      <c r="J252" s="24"/>
      <c r="K252" s="24"/>
      <c r="L252" s="24"/>
      <c r="M252" s="24"/>
      <c r="N252" s="24"/>
      <c r="O252" s="24"/>
      <c r="U252" s="3"/>
    </row>
    <row r="253" spans="3:21" ht="20.25" customHeight="1" x14ac:dyDescent="0.75">
      <c r="D253" s="24"/>
      <c r="E253" s="24"/>
      <c r="F253" s="24"/>
      <c r="G253" s="24"/>
      <c r="H253" s="24"/>
      <c r="I253" s="24"/>
      <c r="J253" s="24"/>
      <c r="K253" s="24"/>
      <c r="L253" s="24"/>
      <c r="M253" s="24"/>
      <c r="N253" s="24"/>
      <c r="O253" s="24"/>
      <c r="U253" s="3"/>
    </row>
    <row r="254" spans="3:21" ht="20.25" customHeight="1" x14ac:dyDescent="0.75">
      <c r="D254" s="24"/>
      <c r="E254" s="24"/>
      <c r="F254" s="24"/>
      <c r="G254" s="24"/>
      <c r="H254" s="24"/>
      <c r="I254" s="24"/>
      <c r="J254" s="24"/>
      <c r="K254" s="24"/>
      <c r="L254" s="24"/>
      <c r="M254" s="24"/>
      <c r="N254" s="24"/>
      <c r="O254" s="24"/>
      <c r="U254" s="3"/>
    </row>
    <row r="255" spans="3:21" ht="20.25" customHeight="1" x14ac:dyDescent="0.75">
      <c r="D255" s="24"/>
      <c r="E255" s="24"/>
      <c r="F255" s="24"/>
      <c r="G255" s="24"/>
      <c r="H255" s="24"/>
      <c r="I255" s="24"/>
      <c r="J255" s="24"/>
      <c r="K255" s="24"/>
      <c r="L255" s="24"/>
      <c r="M255" s="24"/>
      <c r="N255" s="24"/>
      <c r="O255" s="24"/>
      <c r="U255" s="3"/>
    </row>
    <row r="256" spans="3:21" ht="20.25" customHeight="1" x14ac:dyDescent="0.75">
      <c r="D256" s="24"/>
      <c r="E256" s="24"/>
      <c r="F256" s="24"/>
      <c r="G256" s="24"/>
      <c r="H256" s="24"/>
      <c r="I256" s="24"/>
      <c r="J256" s="24"/>
      <c r="K256" s="24"/>
      <c r="L256" s="24"/>
      <c r="M256" s="24"/>
      <c r="N256" s="24"/>
      <c r="O256" s="24"/>
      <c r="U256" s="3"/>
    </row>
    <row r="257" spans="4:21" ht="20.25" customHeight="1" x14ac:dyDescent="0.75">
      <c r="D257" s="24"/>
      <c r="E257" s="24"/>
      <c r="F257" s="24"/>
      <c r="G257" s="24"/>
      <c r="H257" s="24"/>
      <c r="I257" s="24"/>
      <c r="J257" s="24"/>
      <c r="K257" s="24"/>
      <c r="L257" s="24"/>
      <c r="M257" s="24"/>
      <c r="N257" s="24"/>
      <c r="O257" s="24"/>
      <c r="U257" s="3"/>
    </row>
    <row r="258" spans="4:21" ht="20.25" customHeight="1" x14ac:dyDescent="0.75">
      <c r="D258" s="24"/>
      <c r="E258" s="24"/>
      <c r="F258" s="24"/>
      <c r="G258" s="24"/>
      <c r="H258" s="24"/>
      <c r="I258" s="24"/>
      <c r="J258" s="24"/>
      <c r="K258" s="24"/>
      <c r="L258" s="24"/>
      <c r="M258" s="24"/>
      <c r="N258" s="24"/>
      <c r="O258" s="24"/>
      <c r="U258" s="3"/>
    </row>
    <row r="259" spans="4:21" ht="20.25" customHeight="1" x14ac:dyDescent="0.75">
      <c r="D259" s="24"/>
      <c r="E259" s="24"/>
      <c r="F259" s="24"/>
      <c r="G259" s="24"/>
      <c r="H259" s="24"/>
      <c r="I259" s="24"/>
      <c r="J259" s="24"/>
      <c r="K259" s="24"/>
      <c r="L259" s="24"/>
      <c r="M259" s="24"/>
      <c r="N259" s="24"/>
      <c r="O259" s="24"/>
      <c r="U259" s="3"/>
    </row>
    <row r="260" spans="4:21" ht="20.25" customHeight="1" x14ac:dyDescent="0.75">
      <c r="U260" s="3"/>
    </row>
    <row r="261" spans="4:21" ht="20.25" customHeight="1" x14ac:dyDescent="0.75"/>
    <row r="262" spans="4:21" ht="20.25" customHeight="1" x14ac:dyDescent="0.75"/>
    <row r="263" spans="4:21" ht="20.25" customHeight="1" x14ac:dyDescent="0.75"/>
  </sheetData>
  <mergeCells count="130">
    <mergeCell ref="R72:S72"/>
    <mergeCell ref="B73:C73"/>
    <mergeCell ref="R73:S73"/>
    <mergeCell ref="B74:C74"/>
    <mergeCell ref="R74:S74"/>
    <mergeCell ref="S6:S7"/>
    <mergeCell ref="N33:O33"/>
    <mergeCell ref="P33:Q33"/>
    <mergeCell ref="R33:S33"/>
    <mergeCell ref="D33:E33"/>
    <mergeCell ref="F33:G33"/>
    <mergeCell ref="H33:I33"/>
    <mergeCell ref="J33:K33"/>
    <mergeCell ref="L33:M33"/>
    <mergeCell ref="R21:S21"/>
    <mergeCell ref="R22:S22"/>
    <mergeCell ref="R23:S23"/>
    <mergeCell ref="R24:S24"/>
    <mergeCell ref="R25:S25"/>
    <mergeCell ref="B33:C34"/>
    <mergeCell ref="B60:C60"/>
    <mergeCell ref="B61:C61"/>
    <mergeCell ref="B62:C62"/>
    <mergeCell ref="B63:C63"/>
    <mergeCell ref="B39:C39"/>
    <mergeCell ref="B40:C40"/>
    <mergeCell ref="B41:C41"/>
    <mergeCell ref="B35:C35"/>
    <mergeCell ref="B36:C36"/>
    <mergeCell ref="B37:C37"/>
    <mergeCell ref="B38:C38"/>
    <mergeCell ref="D58:E58"/>
    <mergeCell ref="F58:G58"/>
    <mergeCell ref="B58:C59"/>
    <mergeCell ref="B46:C46"/>
    <mergeCell ref="B47:C47"/>
    <mergeCell ref="B48:C48"/>
    <mergeCell ref="B52:C52"/>
    <mergeCell ref="B53:C53"/>
    <mergeCell ref="B49:C49"/>
    <mergeCell ref="B50:C50"/>
    <mergeCell ref="B51:C51"/>
    <mergeCell ref="E3:O3"/>
    <mergeCell ref="B21:C21"/>
    <mergeCell ref="B22:C22"/>
    <mergeCell ref="B23:C23"/>
    <mergeCell ref="B24:C24"/>
    <mergeCell ref="B25:C25"/>
    <mergeCell ref="B26:C26"/>
    <mergeCell ref="B27:C27"/>
    <mergeCell ref="B28:C28"/>
    <mergeCell ref="B8:C8"/>
    <mergeCell ref="B10:C10"/>
    <mergeCell ref="B11:C11"/>
    <mergeCell ref="B12:C12"/>
    <mergeCell ref="B13:C13"/>
    <mergeCell ref="B14:C14"/>
    <mergeCell ref="B15:C15"/>
    <mergeCell ref="B9:C9"/>
    <mergeCell ref="N58:O58"/>
    <mergeCell ref="P58:Q58"/>
    <mergeCell ref="R58:S58"/>
    <mergeCell ref="R26:S26"/>
    <mergeCell ref="R27:S27"/>
    <mergeCell ref="R28:S28"/>
    <mergeCell ref="J83:K83"/>
    <mergeCell ref="L83:M83"/>
    <mergeCell ref="N83:O83"/>
    <mergeCell ref="P83:Q83"/>
    <mergeCell ref="R83:S83"/>
    <mergeCell ref="R46:S46"/>
    <mergeCell ref="R47:S47"/>
    <mergeCell ref="R48:S48"/>
    <mergeCell ref="R52:S52"/>
    <mergeCell ref="R53:S53"/>
    <mergeCell ref="R71:S71"/>
    <mergeCell ref="R49:S49"/>
    <mergeCell ref="R50:S50"/>
    <mergeCell ref="R51:S51"/>
    <mergeCell ref="R78:S78"/>
    <mergeCell ref="R75:S75"/>
    <mergeCell ref="R76:S76"/>
    <mergeCell ref="R77:S77"/>
    <mergeCell ref="C149:D149"/>
    <mergeCell ref="C142:D142"/>
    <mergeCell ref="C143:D143"/>
    <mergeCell ref="J58:K58"/>
    <mergeCell ref="L58:M58"/>
    <mergeCell ref="D83:E83"/>
    <mergeCell ref="F83:G83"/>
    <mergeCell ref="H83:I83"/>
    <mergeCell ref="H58:I58"/>
    <mergeCell ref="B85:C85"/>
    <mergeCell ref="B86:C86"/>
    <mergeCell ref="B87:C87"/>
    <mergeCell ref="B88:C88"/>
    <mergeCell ref="B64:C64"/>
    <mergeCell ref="B65:C65"/>
    <mergeCell ref="B66:C66"/>
    <mergeCell ref="B83:C84"/>
    <mergeCell ref="B71:C71"/>
    <mergeCell ref="B78:C78"/>
    <mergeCell ref="B75:C75"/>
    <mergeCell ref="B76:C76"/>
    <mergeCell ref="B77:C77"/>
    <mergeCell ref="B72:C72"/>
    <mergeCell ref="C238:D238"/>
    <mergeCell ref="C215:D215"/>
    <mergeCell ref="C197:D197"/>
    <mergeCell ref="C222:D222"/>
    <mergeCell ref="C245:D245"/>
    <mergeCell ref="C174:D174"/>
    <mergeCell ref="B89:C89"/>
    <mergeCell ref="B90:C90"/>
    <mergeCell ref="B91:C91"/>
    <mergeCell ref="C190:D190"/>
    <mergeCell ref="C167:D167"/>
    <mergeCell ref="C147:D147"/>
    <mergeCell ref="C148:D148"/>
    <mergeCell ref="C119:D119"/>
    <mergeCell ref="C120:D120"/>
    <mergeCell ref="C121:D121"/>
    <mergeCell ref="C122:D122"/>
    <mergeCell ref="C124:D124"/>
    <mergeCell ref="C125:D125"/>
    <mergeCell ref="C123:D123"/>
    <mergeCell ref="C144:D144"/>
    <mergeCell ref="C145:D145"/>
    <mergeCell ref="C146:D146"/>
    <mergeCell ref="C126:D126"/>
  </mergeCells>
  <conditionalFormatting sqref="Q22:Q28">
    <cfRule type="iconSet" priority="51">
      <iconSet iconSet="3Arrows">
        <cfvo type="percent" val="0"/>
        <cfvo type="num" val="0"/>
        <cfvo type="num" val="0" gte="0"/>
      </iconSet>
    </cfRule>
  </conditionalFormatting>
  <conditionalFormatting sqref="Q47:Q53">
    <cfRule type="iconSet" priority="33">
      <iconSet iconSet="3Arrows">
        <cfvo type="percent" val="0"/>
        <cfvo type="num" val="0"/>
        <cfvo type="num" val="0" gte="0"/>
      </iconSet>
    </cfRule>
  </conditionalFormatting>
  <conditionalFormatting sqref="Q72:Q78">
    <cfRule type="iconSet" priority="13">
      <iconSet iconSet="3Arrows">
        <cfvo type="percent" val="0"/>
        <cfvo type="num" val="0"/>
        <cfvo type="num" val="0" gte="0"/>
      </iconSet>
    </cfRule>
  </conditionalFormatting>
  <conditionalFormatting sqref="R22:R28 R47:R53 R72:R78">
    <cfRule type="cellIs" dxfId="38" priority="41" operator="equal">
      <formula>"3º valor"</formula>
    </cfRule>
    <cfRule type="cellIs" dxfId="37" priority="43" operator="equal">
      <formula>"1º valor"</formula>
    </cfRule>
    <cfRule type="cellIs" dxfId="36" priority="44" operator="equal">
      <formula>"2º valor"</formula>
    </cfRule>
    <cfRule type="cellIs" dxfId="35" priority="47" operator="equal">
      <formula>"3º valor"</formula>
    </cfRule>
    <cfRule type="cellIs" dxfId="34" priority="48" operator="equal">
      <formula>"2º valor"</formula>
    </cfRule>
    <cfRule type="cellIs" dxfId="33" priority="49" operator="equal">
      <formula>"1º valor"</formula>
    </cfRule>
  </conditionalFormatting>
  <conditionalFormatting sqref="R47:R53 R72:R78">
    <cfRule type="cellIs" dxfId="32" priority="35" operator="equal">
      <formula>"3º maior"</formula>
    </cfRule>
    <cfRule type="cellIs" dxfId="31" priority="36" operator="equal">
      <formula>"2º maior"</formula>
    </cfRule>
    <cfRule type="cellIs" dxfId="30" priority="37" operator="equal">
      <formula>"3º menor"</formula>
    </cfRule>
    <cfRule type="cellIs" dxfId="29" priority="38" operator="equal">
      <formula>"1º maior"</formula>
    </cfRule>
    <cfRule type="cellIs" dxfId="28" priority="39" operator="equal">
      <formula>"1º menor"</formula>
    </cfRule>
    <cfRule type="cellIs" dxfId="27" priority="40" operator="equal">
      <formula>"2º menor"</formula>
    </cfRule>
  </conditionalFormatting>
  <conditionalFormatting sqref="T22 T47 T72">
    <cfRule type="cellIs" dxfId="26" priority="45" operator="equal">
      <formula>"3º maior"</formula>
    </cfRule>
  </conditionalFormatting>
  <dataValidations count="1">
    <dataValidation type="list" allowBlank="1" showInputMessage="1" showErrorMessage="1" sqref="C3" xr:uid="{00000000-0002-0000-0000-000000000000}">
      <formula1>#REF!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AEBB56-84D2-426D-9758-806820E37128}">
  <sheetPr codeName="Planilha2"/>
  <dimension ref="B1:BW17"/>
  <sheetViews>
    <sheetView topLeftCell="BD1" zoomScale="70" zoomScaleNormal="70" workbookViewId="0">
      <selection activeCell="BX5" sqref="BX5"/>
    </sheetView>
  </sheetViews>
  <sheetFormatPr defaultRowHeight="14.75" x14ac:dyDescent="0.75"/>
  <cols>
    <col min="24" max="74" width="9.54296875" customWidth="1"/>
    <col min="75" max="75" width="29.1328125" customWidth="1"/>
  </cols>
  <sheetData>
    <row r="1" spans="2:75" ht="32.25" customHeight="1" x14ac:dyDescent="0.75">
      <c r="L1" s="118">
        <v>44228</v>
      </c>
      <c r="M1" s="118">
        <v>44256</v>
      </c>
      <c r="N1" s="118">
        <v>44287</v>
      </c>
      <c r="O1" s="118">
        <v>44317</v>
      </c>
      <c r="P1" s="118">
        <v>44348</v>
      </c>
      <c r="Q1" s="118">
        <v>44378</v>
      </c>
      <c r="R1" s="118">
        <v>44409</v>
      </c>
      <c r="S1" s="118">
        <v>44440</v>
      </c>
      <c r="T1" s="118">
        <v>44470</v>
      </c>
      <c r="U1" s="118">
        <v>44501</v>
      </c>
      <c r="V1" s="118">
        <v>44531</v>
      </c>
      <c r="W1" s="118">
        <v>44562</v>
      </c>
      <c r="X1" s="118">
        <v>44593</v>
      </c>
      <c r="Y1" s="118">
        <v>44621</v>
      </c>
      <c r="Z1" s="118">
        <v>44652</v>
      </c>
      <c r="AA1" s="118">
        <v>44682</v>
      </c>
      <c r="AB1" s="118">
        <v>44713</v>
      </c>
      <c r="AC1" s="118">
        <v>44743</v>
      </c>
      <c r="AD1" s="118">
        <v>44774</v>
      </c>
      <c r="AE1" s="118">
        <v>44805</v>
      </c>
      <c r="AF1" s="118">
        <v>44835</v>
      </c>
      <c r="AG1" s="118">
        <v>44866</v>
      </c>
      <c r="AH1" s="118">
        <v>44896</v>
      </c>
      <c r="AI1" s="118">
        <v>44927</v>
      </c>
      <c r="AJ1" s="118">
        <v>44958</v>
      </c>
      <c r="AK1" s="118">
        <v>44986</v>
      </c>
      <c r="AL1" s="118">
        <v>45017</v>
      </c>
      <c r="AM1" s="118">
        <v>45047</v>
      </c>
      <c r="AN1" s="118">
        <v>45078</v>
      </c>
      <c r="AO1" s="118">
        <v>45108</v>
      </c>
      <c r="AP1" s="118">
        <v>45139</v>
      </c>
      <c r="AQ1" s="118">
        <v>45170</v>
      </c>
      <c r="AR1" s="118">
        <v>45200</v>
      </c>
      <c r="AS1" s="118">
        <v>45231</v>
      </c>
      <c r="AT1" s="118">
        <v>45261</v>
      </c>
      <c r="AU1" s="118">
        <v>45292</v>
      </c>
      <c r="AV1" s="118">
        <v>45323</v>
      </c>
      <c r="AW1" s="118">
        <v>45352</v>
      </c>
      <c r="AX1" s="118">
        <v>45383</v>
      </c>
      <c r="AY1" s="118">
        <v>45413</v>
      </c>
      <c r="AZ1" s="118">
        <v>45444</v>
      </c>
      <c r="BA1" s="118">
        <v>45474</v>
      </c>
      <c r="BB1" s="118">
        <v>45505</v>
      </c>
      <c r="BC1" s="118">
        <v>45536</v>
      </c>
      <c r="BD1" s="118">
        <v>45566</v>
      </c>
      <c r="BE1" s="118">
        <v>45597</v>
      </c>
      <c r="BF1" s="118">
        <v>45627</v>
      </c>
      <c r="BG1" s="118">
        <v>45658</v>
      </c>
      <c r="BH1" s="118">
        <v>45689</v>
      </c>
      <c r="BI1" s="118">
        <v>45717</v>
      </c>
      <c r="BJ1" s="118">
        <v>45748</v>
      </c>
      <c r="BK1" s="118">
        <v>45778</v>
      </c>
      <c r="BL1" s="118">
        <v>45809</v>
      </c>
      <c r="BM1" s="118">
        <v>45839</v>
      </c>
      <c r="BN1" s="118">
        <v>45870</v>
      </c>
      <c r="BO1" s="118">
        <v>45901</v>
      </c>
      <c r="BP1" s="118">
        <v>45931</v>
      </c>
      <c r="BQ1" s="118">
        <v>45962</v>
      </c>
      <c r="BR1" s="118">
        <v>45992</v>
      </c>
      <c r="BS1" s="118">
        <v>46023</v>
      </c>
      <c r="BT1" s="118">
        <v>46054</v>
      </c>
      <c r="BU1" s="118">
        <v>46082</v>
      </c>
      <c r="BV1" s="118">
        <v>46113</v>
      </c>
      <c r="BW1" s="118" t="s">
        <v>97</v>
      </c>
    </row>
    <row r="2" spans="2:75" ht="27.75" customHeight="1" x14ac:dyDescent="1.1000000000000001">
      <c r="B2" s="145" t="s">
        <v>92</v>
      </c>
      <c r="C2" s="145"/>
      <c r="D2" s="145"/>
      <c r="E2" s="145"/>
      <c r="F2" s="145"/>
      <c r="G2" s="145"/>
      <c r="H2" s="145"/>
      <c r="I2" s="145"/>
      <c r="J2" s="145"/>
      <c r="K2" s="145"/>
      <c r="L2" s="119">
        <f>[1]fev21!$K$46</f>
        <v>55.626139171638087</v>
      </c>
      <c r="M2" s="119">
        <f>[1]mar21!$K$46</f>
        <v>53.125228020644549</v>
      </c>
      <c r="N2" s="119">
        <f>[1]abr21!$K$46</f>
        <v>45.275461841868299</v>
      </c>
      <c r="O2" s="119">
        <f>[1]mai21!$K$46</f>
        <v>45.336743363786596</v>
      </c>
      <c r="P2" s="119">
        <f>[1]jun21!$K$46</f>
        <v>45.126932583712886</v>
      </c>
      <c r="Q2" s="119">
        <f>[1]jul21!$K$46</f>
        <v>44.710663969637757</v>
      </c>
      <c r="R2" s="119">
        <f>[1]ago21!$K$46</f>
        <v>43.516294953348037</v>
      </c>
      <c r="S2" s="119">
        <f>[1]set21!$K$46</f>
        <v>41.501890190576283</v>
      </c>
      <c r="T2" s="119">
        <f>[1]out21!$K$46</f>
        <v>40.769929984784483</v>
      </c>
      <c r="U2" s="119">
        <f>[1]nov21!$K$46</f>
        <v>43.145439221264439</v>
      </c>
      <c r="V2" s="119">
        <f>[1]dez21!$K$46</f>
        <v>49.409877785747732</v>
      </c>
      <c r="W2" s="119">
        <f>[1]jan22!$K$46</f>
        <v>45.71248266751639</v>
      </c>
      <c r="X2" s="119">
        <f>[1]fev22!$K$46</f>
        <v>40.907987298191259</v>
      </c>
      <c r="Y2" s="119">
        <f>[1]mar22!$K$46</f>
        <v>40.182595417717593</v>
      </c>
      <c r="Z2" s="119">
        <f>[1]abr22!$K$46</f>
        <v>39.179258411838617</v>
      </c>
      <c r="AA2" s="119">
        <f>[1]mai22!$K$46</f>
        <v>41.930603634046406</v>
      </c>
      <c r="AB2" s="119">
        <f>[1]jun22!$K$46</f>
        <v>37.047931982530471</v>
      </c>
      <c r="AC2" s="119">
        <f>[1]jul22!$K$46</f>
        <v>43.74879040555453</v>
      </c>
      <c r="AD2" s="119">
        <f>[1]ago22!$K$46</f>
        <v>44.973488588397103</v>
      </c>
      <c r="AE2" s="119">
        <f>[1]set22!$K$46</f>
        <v>45.137082946157093</v>
      </c>
      <c r="AF2" s="119">
        <f>[1]out22!$K$46</f>
        <v>45.909735287030031</v>
      </c>
      <c r="AG2" s="119">
        <f>[1]nov22!$K$46</f>
        <v>49.203316649462323</v>
      </c>
      <c r="AH2" s="119">
        <f>[1]dez22!$K$46</f>
        <v>56.406195934235143</v>
      </c>
      <c r="AI2" s="119">
        <f>[1]jan23!$K$46</f>
        <v>59.892086141073612</v>
      </c>
      <c r="AJ2" s="119">
        <f>[1]fev23!$K$46</f>
        <v>62.672390253880977</v>
      </c>
      <c r="AK2" s="119">
        <f>[1]mar23!$K$46</f>
        <v>66.61324425757013</v>
      </c>
      <c r="AL2" s="119">
        <f>[1]abr23!$K$46</f>
        <v>62.497379975877209</v>
      </c>
      <c r="AM2" s="119">
        <f>[1]mai23!$K$46</f>
        <v>61.85905718835842</v>
      </c>
      <c r="AN2" s="119">
        <f>[1]jun23!$K$46</f>
        <v>65.750034362221982</v>
      </c>
      <c r="AO2" s="119">
        <f>[1]jul23!$K$46</f>
        <v>71.644720685929428</v>
      </c>
      <c r="AP2" s="119">
        <f>[1]ago23!$K$46</f>
        <v>76.578999078776562</v>
      </c>
      <c r="AQ2" s="119">
        <f>[1]set23!$K$46</f>
        <v>80.463857548448516</v>
      </c>
      <c r="AR2" s="119">
        <f>[1]out23!$K$46</f>
        <v>84.487877772797589</v>
      </c>
      <c r="AS2" s="119">
        <f>[1]nov23!$K$46</f>
        <v>81.470809240043394</v>
      </c>
      <c r="AT2" s="119">
        <f>[1]dez23!$K$46</f>
        <v>86.341151939034688</v>
      </c>
      <c r="AU2" s="119">
        <f>[1]jan24!$K$46</f>
        <v>86.109972012240036</v>
      </c>
      <c r="AV2" s="119">
        <f>[1]fev24!$K$46</f>
        <v>90.228591298566499</v>
      </c>
      <c r="AW2" s="119">
        <f>[1]mar24!$K$46</f>
        <v>81.785242541965061</v>
      </c>
      <c r="AX2" s="119">
        <f>[1]abr24!$K$46</f>
        <v>80.191745424320146</v>
      </c>
      <c r="AY2" s="119">
        <f>[1]mai24!$K$46</f>
        <v>79.575854340012569</v>
      </c>
      <c r="AZ2" s="119">
        <f>[1]jun24!$K$46</f>
        <v>78.496590757903761</v>
      </c>
      <c r="BA2" s="119">
        <f>[1]jul24!$K$46</f>
        <v>82.052093195653569</v>
      </c>
      <c r="BB2" s="119">
        <f>[1]ago24!$K$46</f>
        <v>80.557265437769502</v>
      </c>
      <c r="BC2" s="119">
        <f>[1]set24!$K$46</f>
        <v>80.406358278929901</v>
      </c>
      <c r="BD2" s="119">
        <f>[1]out24!$K$46</f>
        <v>75.804016000750238</v>
      </c>
      <c r="BE2" s="119">
        <f>[1]nov24!$K$46</f>
        <v>77.150477130111383</v>
      </c>
      <c r="BF2" s="119">
        <f>[1]dez24!$K$46</f>
        <v>89.448132814230689</v>
      </c>
      <c r="BG2" s="119">
        <f>[1]jan25!$K$46</f>
        <v>88.398259976771413</v>
      </c>
      <c r="BH2" s="119">
        <f>[1]fev25!$K$46</f>
        <v>81.073487295889237</v>
      </c>
      <c r="BI2" s="119">
        <f>[1]mar25!$K$46</f>
        <v>73.646274666456549</v>
      </c>
      <c r="BJ2" s="119">
        <f>[1]abr25!$K$46</f>
        <v>64.736423794634192</v>
      </c>
      <c r="BK2" s="119">
        <f>[1]mai25!$K$46</f>
        <v>64.052121275770219</v>
      </c>
      <c r="BL2" s="119">
        <f>[1]jun25!$K$46</f>
        <v>69.005324152911882</v>
      </c>
      <c r="BM2" s="119">
        <f>[1]jul25!$K$46</f>
        <v>66.219382923934091</v>
      </c>
      <c r="BN2" s="119">
        <f>[1]ago25!$K$46</f>
        <v>70.17202304811093</v>
      </c>
      <c r="BO2" s="119">
        <f>[1]set25!$K$46</f>
        <v>69.1120525778027</v>
      </c>
      <c r="BP2" s="119">
        <f>[1]out25!$K$46</f>
        <v>71.389275463124065</v>
      </c>
      <c r="BQ2" s="119">
        <f>[1]nov25!$K$46</f>
        <v>76.689423055706357</v>
      </c>
      <c r="BR2" s="119">
        <f>[1]dez25!$K$46</f>
        <v>89.204165053198437</v>
      </c>
      <c r="BS2" s="119">
        <f>[1]jan26!$K$46</f>
        <v>93.834972725924757</v>
      </c>
      <c r="BT2" s="119">
        <f>[1]fev26!$K$46</f>
        <v>87.135285040344399</v>
      </c>
      <c r="BU2" s="119">
        <f>[1]mar26!$K$46</f>
        <v>87.0842560066842</v>
      </c>
      <c r="BV2" s="119">
        <f>[1]abr26!$K$46</f>
        <v>84.302778821543015</v>
      </c>
      <c r="BW2" s="122">
        <f>RANK(BV2,$BV$2:$BV$6)</f>
        <v>4</v>
      </c>
    </row>
    <row r="3" spans="2:75" ht="27.75" customHeight="1" x14ac:dyDescent="1.1000000000000001">
      <c r="B3" s="145" t="s">
        <v>93</v>
      </c>
      <c r="C3" s="145"/>
      <c r="D3" s="145"/>
      <c r="E3" s="145"/>
      <c r="F3" s="145"/>
      <c r="G3" s="145"/>
      <c r="H3" s="145"/>
      <c r="I3" s="145"/>
      <c r="J3" s="145"/>
      <c r="K3" s="145"/>
      <c r="L3" s="119">
        <f>[1]fev21!$U$46</f>
        <v>90.319117415275372</v>
      </c>
      <c r="M3" s="119">
        <f>[1]mar21!$U$46</f>
        <v>86.662175131221829</v>
      </c>
      <c r="N3" s="119">
        <f>[1]abr21!$U$46</f>
        <v>83.259014128010762</v>
      </c>
      <c r="O3" s="119">
        <f>[1]mai21!$U$46</f>
        <v>80.518499991419191</v>
      </c>
      <c r="P3" s="119">
        <f>[1]jun21!$U$46</f>
        <v>81.083824065322545</v>
      </c>
      <c r="Q3" s="119">
        <f>[1]jul21!$U$46</f>
        <v>78.780482935343485</v>
      </c>
      <c r="R3" s="119">
        <f>[1]ago21!$U$46</f>
        <v>84.864166230698544</v>
      </c>
      <c r="S3" s="119">
        <f>[1]set21!$U$46</f>
        <v>87.114010414826708</v>
      </c>
      <c r="T3" s="119">
        <f>[1]out21!$U$46</f>
        <v>77.42681988933353</v>
      </c>
      <c r="U3" s="119">
        <f>[1]nov21!$U$46</f>
        <v>76.934924138799246</v>
      </c>
      <c r="V3" s="119">
        <f>[1]dez21!$U$46</f>
        <v>80.070209141668599</v>
      </c>
      <c r="W3" s="119">
        <f>[1]jan22!$U$46</f>
        <v>95.156891430245679</v>
      </c>
      <c r="X3" s="119">
        <f>[1]fev22!$U$46</f>
        <v>93.367049636166485</v>
      </c>
      <c r="Y3" s="119">
        <f>[1]mar22!$U$46</f>
        <v>93.924768507398355</v>
      </c>
      <c r="Z3" s="119">
        <f>[1]abr22!$U$46</f>
        <v>98.647631480248933</v>
      </c>
      <c r="AA3" s="119">
        <f>[1]mai22!$U$46</f>
        <v>97.536403914352405</v>
      </c>
      <c r="AB3" s="119">
        <f>[1]jun22!$U$46</f>
        <v>95.33439822474233</v>
      </c>
      <c r="AC3" s="119">
        <f>[1]jul22!$U$46</f>
        <v>96.274621938468059</v>
      </c>
      <c r="AD3" s="119">
        <f>[1]ago22!$U$46</f>
        <v>95.413611827642214</v>
      </c>
      <c r="AE3" s="119">
        <f>[1]set22!$U$46</f>
        <v>100.20720393057761</v>
      </c>
      <c r="AF3" s="119">
        <f>[1]out22!$U$46</f>
        <v>102.91863831270776</v>
      </c>
      <c r="AG3" s="119">
        <f>[1]nov22!$U$46</f>
        <v>113.69462859209214</v>
      </c>
      <c r="AH3" s="119">
        <f>[1]dez22!$U$46</f>
        <v>121.17650072713374</v>
      </c>
      <c r="AI3" s="119">
        <f>[1]jan23!$U$46</f>
        <v>127.06104441152283</v>
      </c>
      <c r="AJ3" s="119">
        <f>[1]fev23!$U$46</f>
        <v>134.68645491815937</v>
      </c>
      <c r="AK3" s="119">
        <f>[1]mar23!$U$46</f>
        <v>132.9968559816931</v>
      </c>
      <c r="AL3" s="119">
        <f>[1]abr23!$U$46</f>
        <v>131.43490725080505</v>
      </c>
      <c r="AM3" s="119">
        <f>[1]mai23!$U$46</f>
        <v>128.29128610417226</v>
      </c>
      <c r="AN3" s="119">
        <f>[1]jun23!$U$46</f>
        <v>136.37854510712543</v>
      </c>
      <c r="AO3" s="119">
        <f>[1]jul23!$U$46</f>
        <v>136.38320304391999</v>
      </c>
      <c r="AP3" s="119">
        <f>[1]ago23!$U$46</f>
        <v>142.93880003560693</v>
      </c>
      <c r="AQ3" s="119">
        <f>[1]set23!$U$46</f>
        <v>144.92500833735127</v>
      </c>
      <c r="AR3" s="119">
        <f>[1]out23!$U$46</f>
        <v>149.7893773770229</v>
      </c>
      <c r="AS3" s="119">
        <f>[1]nov23!$U$46</f>
        <v>150.60865000394304</v>
      </c>
      <c r="AT3" s="119">
        <f>[1]dez23!$U$46</f>
        <v>156.44750950755133</v>
      </c>
      <c r="AU3" s="119">
        <f>[1]jan24!$U$46</f>
        <v>159.70746141899957</v>
      </c>
      <c r="AV3" s="119">
        <f>[1]fev24!$U$46</f>
        <v>160.88058366954607</v>
      </c>
      <c r="AW3" s="119">
        <f>[1]mar24!$U$46</f>
        <v>157.42567103471887</v>
      </c>
      <c r="AX3" s="119">
        <f>[1]abr24!$U$46</f>
        <v>153.84153387500561</v>
      </c>
      <c r="AY3" s="119">
        <f>[1]mai24!$U$46</f>
        <v>152.17516442936721</v>
      </c>
      <c r="AZ3" s="119">
        <f>[1]jun24!$U$46</f>
        <v>154.54651935619432</v>
      </c>
      <c r="BA3" s="119">
        <f>[1]jul24!$U$46</f>
        <v>153.67043989413759</v>
      </c>
      <c r="BB3" s="119">
        <f>[1]ago24!$U$46</f>
        <v>155.14719582594006</v>
      </c>
      <c r="BC3" s="119">
        <f>[1]set24!$U$46</f>
        <v>152.92646700915387</v>
      </c>
      <c r="BD3" s="119">
        <f>[1]out24!$U$46</f>
        <v>150.99107655236983</v>
      </c>
      <c r="BE3" s="119">
        <f>[1]nov24!$U$46</f>
        <v>154.35270597237053</v>
      </c>
      <c r="BF3" s="119">
        <f>[1]dez24!$U$46</f>
        <v>157.9654346938174</v>
      </c>
      <c r="BG3" s="119">
        <f>[1]jan25!$U$46</f>
        <v>156.21970467014955</v>
      </c>
      <c r="BH3" s="119">
        <f>[1]fev25!$U$46</f>
        <v>155.36231919210525</v>
      </c>
      <c r="BI3" s="119">
        <f>[1]mar25!$U$46</f>
        <v>149.57534907223192</v>
      </c>
      <c r="BJ3" s="119">
        <f>[1]abr25!$U$46</f>
        <v>143.14039506901156</v>
      </c>
      <c r="BK3" s="119">
        <f>[1]mai25!$U$46</f>
        <v>143.19488203552933</v>
      </c>
      <c r="BL3" s="119">
        <f>[1]jun25!$U$46</f>
        <v>146.72002169610147</v>
      </c>
      <c r="BM3" s="119">
        <f>[1]jul25!$U$46</f>
        <v>139.21786414517672</v>
      </c>
      <c r="BN3" s="119">
        <f>[1]ago25!$U$46</f>
        <v>146.00939172106155</v>
      </c>
      <c r="BO3" s="119">
        <f>[1]set25!$U$46</f>
        <v>142.42735102645901</v>
      </c>
      <c r="BP3" s="119">
        <f>[1]out25!$U$46</f>
        <v>147.52775973325058</v>
      </c>
      <c r="BQ3" s="119">
        <f>[1]nov25!$U$46</f>
        <v>151.31700449099736</v>
      </c>
      <c r="BR3" s="119">
        <f>[1]dez25!$U$46</f>
        <v>154.05211286522706</v>
      </c>
      <c r="BS3" s="119">
        <f>[1]jan26!$U$46</f>
        <v>157.32913643057572</v>
      </c>
      <c r="BT3" s="119">
        <f>[1]fev26!$U$46</f>
        <v>154.82675533410372</v>
      </c>
      <c r="BU3" s="119">
        <f>[1]mar26!$U$46</f>
        <v>155.75390309749253</v>
      </c>
      <c r="BV3" s="119">
        <f>[1]abr26!$U$46</f>
        <v>153.85533669944374</v>
      </c>
      <c r="BW3" s="122">
        <f t="shared" ref="BW3:BW6" si="0">RANK(BV3,$BV$2:$BV$6)</f>
        <v>2</v>
      </c>
    </row>
    <row r="4" spans="2:75" ht="27.75" customHeight="1" x14ac:dyDescent="1.1000000000000001">
      <c r="B4" s="145" t="s">
        <v>94</v>
      </c>
      <c r="C4" s="145"/>
      <c r="D4" s="145"/>
      <c r="E4" s="145"/>
      <c r="F4" s="145"/>
      <c r="G4" s="145"/>
      <c r="H4" s="145"/>
      <c r="I4" s="145"/>
      <c r="J4" s="145"/>
      <c r="K4" s="145"/>
      <c r="L4" s="119">
        <f>[1]fev21!$AE$46</f>
        <v>166.19090368059304</v>
      </c>
      <c r="M4" s="119">
        <f>[1]mar21!$AE$46</f>
        <v>159.23440127010571</v>
      </c>
      <c r="N4" s="119">
        <f>[1]abr21!$AE$46</f>
        <v>150.51636830224399</v>
      </c>
      <c r="O4" s="119">
        <f>[1]mai21!$AE$46</f>
        <v>148.03688986089125</v>
      </c>
      <c r="P4" s="119">
        <f>[1]jun21!$AE$46</f>
        <v>149.39325259658591</v>
      </c>
      <c r="Q4" s="119">
        <f>[1]jul21!$AE$46</f>
        <v>162.1681979945738</v>
      </c>
      <c r="R4" s="119">
        <f>[1]ago21!$AE$46</f>
        <v>163.85234527381954</v>
      </c>
      <c r="S4" s="119">
        <f>[1]set21!$AE$46</f>
        <v>172.09468746356285</v>
      </c>
      <c r="T4" s="119">
        <f>[1]out21!$AE$46</f>
        <v>175.22648218595799</v>
      </c>
      <c r="U4" s="119">
        <f>[1]nov21!$AE$46</f>
        <v>168.3198151044835</v>
      </c>
      <c r="V4" s="119">
        <f>[1]dez21!$AE$46</f>
        <v>170.08828897908506</v>
      </c>
      <c r="W4" s="119">
        <f>[1]jan22!$AE$46</f>
        <v>161.0814419212351</v>
      </c>
      <c r="X4" s="119">
        <f>[1]fev22!$AE$46</f>
        <v>158.93214463598667</v>
      </c>
      <c r="Y4" s="119">
        <f>[1]mar22!$AE$46</f>
        <v>155.75897541237967</v>
      </c>
      <c r="Z4" s="119">
        <f>[1]abr22!$AE$46</f>
        <v>151.51918726572453</v>
      </c>
      <c r="AA4" s="119">
        <f>[1]mai22!$AE$46</f>
        <v>156.45596066111159</v>
      </c>
      <c r="AB4" s="119">
        <f>[1]jun22!$AE$46</f>
        <v>153.14449209611684</v>
      </c>
      <c r="AC4" s="119">
        <f>[1]jul22!$AE$46</f>
        <v>151.48575520821913</v>
      </c>
      <c r="AD4" s="119">
        <f>[1]ago22!$AE$46</f>
        <v>152.87059504194011</v>
      </c>
      <c r="AE4" s="119">
        <f>[1]set22!$AE$46</f>
        <v>158.45893203416986</v>
      </c>
      <c r="AF4" s="119">
        <f>[1]out22!$AE$46</f>
        <v>160.58651106230221</v>
      </c>
      <c r="AG4" s="119">
        <f>[1]nov22!$AE$46</f>
        <v>158.19835864666908</v>
      </c>
      <c r="AH4" s="119">
        <f>[1]dez22!$AE$46</f>
        <v>165.90282531390125</v>
      </c>
      <c r="AI4" s="119">
        <f>[1]jan23!$AE$46</f>
        <v>169.65566889455334</v>
      </c>
      <c r="AJ4" s="119">
        <f>[1]fev23!$AE$46</f>
        <v>174.10071357221983</v>
      </c>
      <c r="AK4" s="119">
        <f>[1]mar23!$AE$46</f>
        <v>174.13873316384343</v>
      </c>
      <c r="AL4" s="119">
        <f>[1]abr23!$AE$46</f>
        <v>171.84176106488314</v>
      </c>
      <c r="AM4" s="119">
        <f>[1]mai23!$AE$46</f>
        <v>171.4727895242421</v>
      </c>
      <c r="AN4" s="119">
        <f>[1]jun23!$AE$46</f>
        <v>173.62154479412553</v>
      </c>
      <c r="AO4" s="119">
        <f>[1]jul23!$AE$46</f>
        <v>172.74578162601907</v>
      </c>
      <c r="AP4" s="119">
        <f>[1]ago23!$AE$46</f>
        <v>174.30028998480449</v>
      </c>
      <c r="AQ4" s="119">
        <f>[1]set23!$AE$46</f>
        <v>177.03796779843071</v>
      </c>
      <c r="AR4" s="119">
        <f>[1]out23!$AE$46</f>
        <v>174.4189043056785</v>
      </c>
      <c r="AS4" s="119">
        <f>[1]nov23!$AE$46</f>
        <v>174.50731992535842</v>
      </c>
      <c r="AT4" s="119">
        <f>[1]dez23!$AE$46</f>
        <v>178.38750704543401</v>
      </c>
      <c r="AU4" s="119">
        <f>[1]jan24!$AE$46</f>
        <v>178.59540608699399</v>
      </c>
      <c r="AV4" s="119">
        <f>[1]fev24!$AE$46</f>
        <v>180.16538015752315</v>
      </c>
      <c r="AW4" s="119">
        <f>[1]mar24!$AE$46</f>
        <v>179.10691675852433</v>
      </c>
      <c r="AX4" s="119">
        <f>[1]abr24!$AE$46</f>
        <v>177.28912505057195</v>
      </c>
      <c r="AY4" s="119">
        <f>[1]mai24!$AE$46</f>
        <v>175.43355255478903</v>
      </c>
      <c r="AZ4" s="119">
        <f>[1]jun24!$AE$46</f>
        <v>178.39923024553275</v>
      </c>
      <c r="BA4" s="119">
        <f>[1]jul24!$AE$46</f>
        <v>175.13423919457131</v>
      </c>
      <c r="BB4" s="119">
        <f>[1]ago24!$AE$46</f>
        <v>177.72605417440423</v>
      </c>
      <c r="BC4" s="119">
        <f>[1]set24!$AE$46</f>
        <v>173.44448244162822</v>
      </c>
      <c r="BD4" s="119">
        <f>[1]out24!$AE$46</f>
        <v>172.55317228759256</v>
      </c>
      <c r="BE4" s="119">
        <f>[1]nov24!$AE$46</f>
        <v>174.36042075303533</v>
      </c>
      <c r="BF4" s="119">
        <f>[1]dez24!$AE$46</f>
        <v>177.21844201415365</v>
      </c>
      <c r="BG4" s="119">
        <f>[1]jan25!$AE$46</f>
        <v>176.74649348052748</v>
      </c>
      <c r="BH4" s="119">
        <f>[1]fev25!$AE$46</f>
        <v>174.26048316114051</v>
      </c>
      <c r="BI4" s="119">
        <f>[1]mar25!$AE$46</f>
        <v>173.27096637255659</v>
      </c>
      <c r="BJ4" s="119">
        <f>[1]abr25!$AE$46</f>
        <v>170.39372867728736</v>
      </c>
      <c r="BK4" s="119">
        <f>[1]mai25!$AE$46</f>
        <v>170.74480049750477</v>
      </c>
      <c r="BL4" s="119">
        <f>[1]jun25!$AE$46</f>
        <v>173.830354498639</v>
      </c>
      <c r="BM4" s="119">
        <f>[1]jul25!$AE$46</f>
        <v>171.6267906288941</v>
      </c>
      <c r="BN4" s="119">
        <f>[1]ago25!$AE$46</f>
        <v>172.0726858425306</v>
      </c>
      <c r="BO4" s="119">
        <f>[1]set25!$AE$46</f>
        <v>168.67887250027815</v>
      </c>
      <c r="BP4" s="119">
        <f>[1]out25!$AE$46</f>
        <v>171.31889691427665</v>
      </c>
      <c r="BQ4" s="119">
        <f>[1]nov25!$AE$46</f>
        <v>174.86862608633379</v>
      </c>
      <c r="BR4" s="119">
        <f>[1]dez25!$AE$46</f>
        <v>176.6760931546996</v>
      </c>
      <c r="BS4" s="119">
        <f>[1]jan26!$AE$46</f>
        <v>179.58275065812666</v>
      </c>
      <c r="BT4" s="119">
        <f>[1]fev26!$AE$46</f>
        <v>181.78418209201106</v>
      </c>
      <c r="BU4" s="119">
        <f>[1]mar26!$AE$46</f>
        <v>181.83071210335731</v>
      </c>
      <c r="BV4" s="119">
        <f>[1]abr26!$AE$46</f>
        <v>179.21473634903469</v>
      </c>
      <c r="BW4" s="122">
        <f t="shared" si="0"/>
        <v>1</v>
      </c>
    </row>
    <row r="5" spans="2:75" ht="27.75" customHeight="1" x14ac:dyDescent="1.1000000000000001">
      <c r="B5" s="145" t="s">
        <v>95</v>
      </c>
      <c r="C5" s="145"/>
      <c r="D5" s="145"/>
      <c r="E5" s="145"/>
      <c r="F5" s="145"/>
      <c r="G5" s="145"/>
      <c r="H5" s="145"/>
      <c r="I5" s="145"/>
      <c r="J5" s="145"/>
      <c r="K5" s="145"/>
      <c r="L5" s="119">
        <f>[1]fev21!$AO$46</f>
        <v>106.23194386737444</v>
      </c>
      <c r="M5" s="119">
        <f>[1]mar21!$AO$46</f>
        <v>104.09328966321223</v>
      </c>
      <c r="N5" s="119">
        <f>[1]abr21!$AO$46</f>
        <v>90.133411498211814</v>
      </c>
      <c r="O5" s="119">
        <f>[1]mai21!$AO$46</f>
        <v>97.586030983674959</v>
      </c>
      <c r="P5" s="119">
        <f>[1]jun21!$AO$46</f>
        <v>104.70185978498759</v>
      </c>
      <c r="Q5" s="119">
        <f>[1]jul21!$AO$46</f>
        <v>112.74506386381657</v>
      </c>
      <c r="R5" s="119">
        <f>[1]ago21!$AO$46</f>
        <v>111.45836106910856</v>
      </c>
      <c r="S5" s="119">
        <f>[1]set21!$AO$46</f>
        <v>119.54449241141427</v>
      </c>
      <c r="T5" s="119">
        <f>[1]out21!$AO$46</f>
        <v>104.2437469827924</v>
      </c>
      <c r="U5" s="119">
        <f>[1]nov21!$AO$46</f>
        <v>105.69963747781475</v>
      </c>
      <c r="V5" s="119">
        <f>[1]dez21!$AO$46</f>
        <v>101.68033307117204</v>
      </c>
      <c r="W5" s="119">
        <f>[1]jan22!$AO$46</f>
        <v>92.066339221233648</v>
      </c>
      <c r="X5" s="119">
        <f>[1]fev22!$AO$46</f>
        <v>85.18073410036412</v>
      </c>
      <c r="Y5" s="119">
        <f>[1]mar22!$AO$46</f>
        <v>92.580005243398602</v>
      </c>
      <c r="Z5" s="119">
        <f>[1]abr22!$AO$46</f>
        <v>94.134559567472252</v>
      </c>
      <c r="AA5" s="119">
        <f>[1]mai22!$AO$46</f>
        <v>95.321540741638046</v>
      </c>
      <c r="AB5" s="119">
        <f>[1]jun22!$AO$46</f>
        <v>100.15631053974622</v>
      </c>
      <c r="AC5" s="119">
        <f>[1]jul22!$AO$46</f>
        <v>102.75558905914312</v>
      </c>
      <c r="AD5" s="119">
        <f>[1]ago22!$AO$46</f>
        <v>106.1681488841372</v>
      </c>
      <c r="AE5" s="119">
        <f>[1]set22!$AO$46</f>
        <v>114.81523624914922</v>
      </c>
      <c r="AF5" s="119">
        <f>[1]out22!$AO$46</f>
        <v>119.42186907712244</v>
      </c>
      <c r="AG5" s="119">
        <f>[1]nov22!$AO$46</f>
        <v>120.89794280259426</v>
      </c>
      <c r="AH5" s="119">
        <f>[1]dez22!$AO$46</f>
        <v>126.45941190926698</v>
      </c>
      <c r="AI5" s="119">
        <f>[1]jan23!$AO$46</f>
        <v>124.81428305992753</v>
      </c>
      <c r="AJ5" s="119">
        <f>[1]fev23!$AO$46</f>
        <v>127.9101640798506</v>
      </c>
      <c r="AK5" s="119">
        <f>[1]mar23!$AO$46</f>
        <v>124.12477318526285</v>
      </c>
      <c r="AL5" s="119">
        <f>[1]abr23!$AO$46</f>
        <v>123.59719719242294</v>
      </c>
      <c r="AM5" s="119">
        <f>[1]mai23!$AO$46</f>
        <v>116.23413400297812</v>
      </c>
      <c r="AN5" s="119">
        <f>[1]jun23!$AO$46</f>
        <v>121.41618653407136</v>
      </c>
      <c r="AO5" s="119">
        <f>[1]jul23!$AO$46</f>
        <v>118.77460610260364</v>
      </c>
      <c r="AP5" s="119">
        <f>[1]ago23!$AO$46</f>
        <v>129.46430759449126</v>
      </c>
      <c r="AQ5" s="119">
        <f>[1]set23!$AO$46</f>
        <v>128.78624656084725</v>
      </c>
      <c r="AR5" s="119">
        <f>[1]out23!$AO$46</f>
        <v>126.03694740059214</v>
      </c>
      <c r="AS5" s="119">
        <f>[1]nov23!$AO$46</f>
        <v>118.65007591297274</v>
      </c>
      <c r="AT5" s="119">
        <f>[1]dez23!$AO$46</f>
        <v>116.59535227750072</v>
      </c>
      <c r="AU5" s="119">
        <f>[1]jan24!$AO$46</f>
        <v>116.88779223074393</v>
      </c>
      <c r="AV5" s="119">
        <f>[1]fev24!$AO$46</f>
        <v>126.72858988678632</v>
      </c>
      <c r="AW5" s="119">
        <f>[1]mar24!$AO$46</f>
        <v>118.56300744506761</v>
      </c>
      <c r="AX5" s="119">
        <f>[1]abr24!$AO$46</f>
        <v>111.20840636097734</v>
      </c>
      <c r="AY5" s="119">
        <f>[1]mai24!$AO$46</f>
        <v>104.09950417651152</v>
      </c>
      <c r="AZ5" s="119">
        <f>[1]jun24!$AO$46</f>
        <v>97.331806495550239</v>
      </c>
      <c r="BA5" s="119">
        <f>[1]jul24!$AO$46</f>
        <v>99.45749180979243</v>
      </c>
      <c r="BB5" s="119">
        <f>[1]ago24!$AO$46</f>
        <v>97.831240503613031</v>
      </c>
      <c r="BC5" s="119">
        <f>[1]set24!$AO$46</f>
        <v>91.930118304985712</v>
      </c>
      <c r="BD5" s="119">
        <f>[1]out24!$AO$46</f>
        <v>89.37937270998799</v>
      </c>
      <c r="BE5" s="119">
        <f>[1]nov24!$AO$46</f>
        <v>96.615235905028811</v>
      </c>
      <c r="BF5" s="119">
        <f>[1]dez24!$AO$46</f>
        <v>92.535433286456609</v>
      </c>
      <c r="BG5" s="119">
        <f>[1]jan25!$AO$46</f>
        <v>87.803409949844195</v>
      </c>
      <c r="BH5" s="119">
        <f>[1]fev25!$AO$46</f>
        <v>82.448081181740704</v>
      </c>
      <c r="BI5" s="119">
        <f>[1]mar25!$AO$46</f>
        <v>75.98359479165552</v>
      </c>
      <c r="BJ5" s="119">
        <f>[1]abr25!$AO$46</f>
        <v>72.574132101200433</v>
      </c>
      <c r="BK5" s="119">
        <f>[1]mai25!$AO$46</f>
        <v>72.665371597801709</v>
      </c>
      <c r="BL5" s="119">
        <f>[1]jun25!$AO$46</f>
        <v>69.596720002145688</v>
      </c>
      <c r="BM5" s="119">
        <f>[1]jul25!$AO$46</f>
        <v>63.999928631588162</v>
      </c>
      <c r="BN5" s="119">
        <f>[1]ago25!$AO$46</f>
        <v>64.639376201303264</v>
      </c>
      <c r="BO5" s="119">
        <f>[1]set25!$AO$46</f>
        <v>63.286611486686041</v>
      </c>
      <c r="BP5" s="119">
        <f>[1]out25!$AO$46</f>
        <v>68.648112933667051</v>
      </c>
      <c r="BQ5" s="119">
        <f>[1]nov25!$AO$46</f>
        <v>76.938258047083593</v>
      </c>
      <c r="BR5" s="119">
        <f>[1]dez25!$AO$46</f>
        <v>85.939304218551911</v>
      </c>
      <c r="BS5" s="119">
        <f>[1]jan26!$AO$46</f>
        <v>87.393318865565917</v>
      </c>
      <c r="BT5" s="119">
        <f>[1]fev26!$AO$46</f>
        <v>90.891272740223371</v>
      </c>
      <c r="BU5" s="119">
        <f>[1]mar26!$AO$46</f>
        <v>86.433042629360386</v>
      </c>
      <c r="BV5" s="119">
        <f>[1]abr26!$AO$46</f>
        <v>78.988244048021926</v>
      </c>
      <c r="BW5" s="122">
        <f t="shared" si="0"/>
        <v>5</v>
      </c>
    </row>
    <row r="6" spans="2:75" ht="27.75" customHeight="1" x14ac:dyDescent="1.1000000000000001">
      <c r="B6" s="145" t="s">
        <v>96</v>
      </c>
      <c r="C6" s="145"/>
      <c r="D6" s="145"/>
      <c r="E6" s="145"/>
      <c r="F6" s="145"/>
      <c r="G6" s="145"/>
      <c r="H6" s="145"/>
      <c r="I6" s="145"/>
      <c r="J6" s="145"/>
      <c r="K6" s="145"/>
      <c r="L6" s="119">
        <f>[1]fev21!$AY$46</f>
        <v>162.75917043351546</v>
      </c>
      <c r="M6" s="119">
        <f>[1]mar21!$AY$46</f>
        <v>161.40626893669531</v>
      </c>
      <c r="N6" s="119">
        <f>[1]abr21!$AY$46</f>
        <v>155.57809358477999</v>
      </c>
      <c r="O6" s="119">
        <f>[1]mai21!$AY$46</f>
        <v>158.02023538017716</v>
      </c>
      <c r="P6" s="119">
        <f>[1]jun21!$AY$46</f>
        <v>156.30944561409055</v>
      </c>
      <c r="Q6" s="119">
        <f>[1]jul21!$AY$46</f>
        <v>156.48376971142787</v>
      </c>
      <c r="R6" s="119">
        <f>[1]ago21!$AY$46</f>
        <v>156.26048969061054</v>
      </c>
      <c r="S6" s="119">
        <f>[1]set21!$AY$46</f>
        <v>153.02816441285114</v>
      </c>
      <c r="T6" s="119">
        <f>[1]out21!$AY$46</f>
        <v>149.19203319268195</v>
      </c>
      <c r="U6" s="119">
        <f>[1]nov21!$AY$46</f>
        <v>152.62830992282326</v>
      </c>
      <c r="V6" s="119">
        <f>[1]dez21!$AY$46</f>
        <v>158.77101451527557</v>
      </c>
      <c r="W6" s="119">
        <f>[1]jan22!$AY$46</f>
        <v>147.74181619767819</v>
      </c>
      <c r="X6" s="119">
        <f>[1]fev22!$AY$46</f>
        <v>141.84763680608947</v>
      </c>
      <c r="Y6" s="119">
        <f>[1]mar22!$AY$46</f>
        <v>143.15593349071182</v>
      </c>
      <c r="Z6" s="119">
        <f>[1]abr22!$AY$46</f>
        <v>138.24836402097549</v>
      </c>
      <c r="AA6" s="119">
        <f>[1]mai22!$AY$46</f>
        <v>138.09893459612564</v>
      </c>
      <c r="AB6" s="119">
        <f>[1]jun22!$AY$46</f>
        <v>132.29720111234607</v>
      </c>
      <c r="AC6" s="119">
        <f>[1]jul22!$AY$46</f>
        <v>133.62485412168272</v>
      </c>
      <c r="AD6" s="119">
        <f>[1]ago22!$AY$46</f>
        <v>134.39573240852204</v>
      </c>
      <c r="AE6" s="119">
        <f>[1]set22!$AY$46</f>
        <v>138.6919182283811</v>
      </c>
      <c r="AF6" s="119">
        <f>[1]out22!$AY$46</f>
        <v>142.33454113082124</v>
      </c>
      <c r="AG6" s="119">
        <f>[1]nov22!$AY$46</f>
        <v>141.96315883941924</v>
      </c>
      <c r="AH6" s="119">
        <f>[1]dez22!$AY$46</f>
        <v>144.25727047115305</v>
      </c>
      <c r="AI6" s="119">
        <f>[1]jan23!$AY$46</f>
        <v>145.49067035667528</v>
      </c>
      <c r="AJ6" s="119">
        <f>[1]fev23!$AY$46</f>
        <v>144.55467390910295</v>
      </c>
      <c r="AK6" s="119">
        <f>[1]mar23!$AY$46</f>
        <v>139.2170632069479</v>
      </c>
      <c r="AL6" s="119">
        <f>[1]abr23!$AY$46</f>
        <v>136.14948060557612</v>
      </c>
      <c r="AM6" s="119">
        <f>[1]mai23!$AY$46</f>
        <v>133.22574220416351</v>
      </c>
      <c r="AN6" s="119">
        <f>[1]jun23!$AY$46</f>
        <v>129.17879066424155</v>
      </c>
      <c r="AO6" s="119">
        <f>[1]jul23!$AY$46</f>
        <v>122.73356979890249</v>
      </c>
      <c r="AP6" s="119">
        <f>[1]ago23!$AY$46</f>
        <v>131.83298842891804</v>
      </c>
      <c r="AQ6" s="119">
        <f>[1]set23!$AY$46</f>
        <v>131.98931388376769</v>
      </c>
      <c r="AR6" s="119">
        <f>[1]out23!$AY$46</f>
        <v>129.02809527503126</v>
      </c>
      <c r="AS6" s="119">
        <f>[1]nov23!$AY$46</f>
        <v>123.46348336337162</v>
      </c>
      <c r="AT6" s="119">
        <f>[1]dez23!$AY$46</f>
        <v>129.51734529603985</v>
      </c>
      <c r="AU6" s="119">
        <f>[1]jan24!$AY$46</f>
        <v>124.94590360504736</v>
      </c>
      <c r="AV6" s="119">
        <f>[1]fev24!$AY$46</f>
        <v>133.09011981974203</v>
      </c>
      <c r="AW6" s="119">
        <f>[1]mar24!$AY$46</f>
        <v>125.72202137795321</v>
      </c>
      <c r="AX6" s="119">
        <f>[1]abr24!$AY$46</f>
        <v>125.42919989037824</v>
      </c>
      <c r="AY6" s="119">
        <f>[1]mai24!$AY$46</f>
        <v>121.02127437211226</v>
      </c>
      <c r="AZ6" s="119">
        <f>[1]jun24!$AY$46</f>
        <v>126.47290764092048</v>
      </c>
      <c r="BA6" s="119">
        <f>[1]jul24!$AY$46</f>
        <v>128.5653880277811</v>
      </c>
      <c r="BB6" s="119">
        <f>[1]ago24!$AY$46</f>
        <v>125.07632293004419</v>
      </c>
      <c r="BC6" s="119">
        <f>[1]set24!$AY$46</f>
        <v>117.44047860652813</v>
      </c>
      <c r="BD6" s="119">
        <f>[1]out24!$AY$46</f>
        <v>116.1438254552489</v>
      </c>
      <c r="BE6" s="119">
        <f>[1]nov24!$AY$46</f>
        <v>117.14641625580359</v>
      </c>
      <c r="BF6" s="119">
        <f>[1]dez24!$AY$46</f>
        <v>110.91957948341835</v>
      </c>
      <c r="BG6" s="119">
        <f>[1]jan25!$AY$46</f>
        <v>108.35810475725675</v>
      </c>
      <c r="BH6" s="119">
        <f>[1]fev25!$AY$46</f>
        <v>109.23269797376194</v>
      </c>
      <c r="BI6" s="119">
        <f>[1]mar25!$AY$46</f>
        <v>103.58988123977124</v>
      </c>
      <c r="BJ6" s="119">
        <f>[1]abr25!$AY$46</f>
        <v>104.22578140317307</v>
      </c>
      <c r="BK6" s="119">
        <f>[1]mai25!$AY$46</f>
        <v>107.99716279457702</v>
      </c>
      <c r="BL6" s="119">
        <f>[1]jun25!$AY$46</f>
        <v>105.28017657720359</v>
      </c>
      <c r="BM6" s="119">
        <f>[1]jul25!$AY$46</f>
        <v>103.62653626124153</v>
      </c>
      <c r="BN6" s="119">
        <f>[1]ago25!$AY$46</f>
        <v>106.5001641256809</v>
      </c>
      <c r="BO6" s="119">
        <f>[1]set25!$AY$46</f>
        <v>107.50645338069216</v>
      </c>
      <c r="BP6" s="119">
        <f>[1]out25!$AY$46</f>
        <v>109.28459583066179</v>
      </c>
      <c r="BQ6" s="119">
        <f>[1]nov25!$AY$46</f>
        <v>113.44393465006436</v>
      </c>
      <c r="BR6" s="119">
        <f>[1]dez25!$AY$46</f>
        <v>116.43071210340634</v>
      </c>
      <c r="BS6" s="119">
        <f>[1]jan26!$AY$46</f>
        <v>118.79930755509372</v>
      </c>
      <c r="BT6" s="119">
        <f>[1]fev26!$AY$46</f>
        <v>122.31535425517256</v>
      </c>
      <c r="BU6" s="119">
        <f>[1]mar26!$AY$46</f>
        <v>118.2438242415349</v>
      </c>
      <c r="BV6" s="119">
        <f>[1]abr26!$AY$46</f>
        <v>108.95865713791491</v>
      </c>
      <c r="BW6" s="122">
        <f t="shared" si="0"/>
        <v>3</v>
      </c>
    </row>
    <row r="7" spans="2:75" s="117" customFormat="1" ht="30.25" x14ac:dyDescent="0.75">
      <c r="B7" s="143" t="s">
        <v>24</v>
      </c>
      <c r="C7" s="143"/>
      <c r="D7" s="143"/>
      <c r="E7" s="143"/>
      <c r="F7" s="143"/>
      <c r="G7" s="143"/>
      <c r="H7" s="143"/>
      <c r="I7" s="143"/>
      <c r="J7" s="143"/>
      <c r="K7" s="143"/>
      <c r="L7" s="121">
        <f>[1]fev21!$BJ$46</f>
        <v>116.22545491367927</v>
      </c>
      <c r="M7" s="121">
        <f>[1]mar21!$BJ$46</f>
        <v>112.9042726043759</v>
      </c>
      <c r="N7" s="121">
        <f>[1]abr21!$BJ$46</f>
        <v>104.95246987102296</v>
      </c>
      <c r="O7" s="121">
        <f>[1]mai21!$BJ$46</f>
        <v>105.89967991598982</v>
      </c>
      <c r="P7" s="121">
        <f>[1]jun21!$BJ$46</f>
        <v>107.3230629289399</v>
      </c>
      <c r="Q7" s="121">
        <f>[1]jul21!$BJ$46</f>
        <v>110.9776356949599</v>
      </c>
      <c r="R7" s="121">
        <f>[1]ago21!$BJ$46</f>
        <v>111.99033144351704</v>
      </c>
      <c r="S7" s="121">
        <f>[1]set21!$BJ$46</f>
        <v>114.65664897864626</v>
      </c>
      <c r="T7" s="121">
        <f>[1]out21!$BJ$46</f>
        <v>109.37180244711007</v>
      </c>
      <c r="U7" s="121">
        <f>[1]nov21!$BJ$46</f>
        <v>109.34562517303705</v>
      </c>
      <c r="V7" s="121">
        <f>[1]dez21!$BJ$46</f>
        <v>112.00394469858979</v>
      </c>
      <c r="W7" s="121">
        <f>[1]jan22!$BJ$46</f>
        <v>108.35179428758178</v>
      </c>
      <c r="X7" s="121">
        <f>[1]fev22!$BJ$46</f>
        <v>104.0471104953596</v>
      </c>
      <c r="Y7" s="121">
        <f>[1]mar22!$BJ$46</f>
        <v>105.12045561432122</v>
      </c>
      <c r="Z7" s="121">
        <f>[1]abr22!$BJ$46</f>
        <v>104.34580014925196</v>
      </c>
      <c r="AA7" s="121">
        <f>[1]mai22!$BJ$46</f>
        <v>105.86868870945482</v>
      </c>
      <c r="AB7" s="121">
        <f>[1]jun22!$BJ$46</f>
        <v>103.59606679109638</v>
      </c>
      <c r="AC7" s="121">
        <f>[1]jul22!$BJ$46</f>
        <v>105.57792214661352</v>
      </c>
      <c r="AD7" s="121">
        <f>[1]ago22!$BJ$46</f>
        <v>106.76431535012773</v>
      </c>
      <c r="AE7" s="121">
        <f>[1]set22!$BJ$46</f>
        <v>111.46207467768697</v>
      </c>
      <c r="AF7" s="121">
        <f>[1]out22!$BJ$46</f>
        <v>114.23425897399673</v>
      </c>
      <c r="AG7" s="121">
        <f>[1]nov22!$BJ$46</f>
        <v>116.79148110604743</v>
      </c>
      <c r="AH7" s="121">
        <f>[1]dez22!$BJ$46</f>
        <v>122.84044087113803</v>
      </c>
      <c r="AI7" s="121">
        <f>[1]jan23!$BJ$46</f>
        <v>125.38275057275052</v>
      </c>
      <c r="AJ7" s="121">
        <f>[1]fev23!$BJ$46</f>
        <v>128.78487934664275</v>
      </c>
      <c r="AK7" s="121">
        <f>[1]mar23!$BJ$46</f>
        <v>127.41813395906347</v>
      </c>
      <c r="AL7" s="121">
        <f>[1]abr23!$BJ$46</f>
        <v>125.1041452179129</v>
      </c>
      <c r="AM7" s="121">
        <f>[1]mai23!$BJ$46</f>
        <v>122.21660180478288</v>
      </c>
      <c r="AN7" s="121">
        <f>[1]jun23!$BJ$46</f>
        <v>125.26902029235717</v>
      </c>
      <c r="AO7" s="121">
        <f>[1]jul23!$BJ$46</f>
        <v>124.45637625147492</v>
      </c>
      <c r="AP7" s="121">
        <f>[1]ago23!$BJ$46</f>
        <v>131.02307702451947</v>
      </c>
      <c r="AQ7" s="121">
        <f>[1]set23!$BJ$46</f>
        <v>132.64047882576907</v>
      </c>
      <c r="AR7" s="121">
        <f>[1]out23!$BJ$46</f>
        <v>132.75224042622449</v>
      </c>
      <c r="AS7" s="121">
        <f>[1]nov23!$BJ$46</f>
        <v>129.74006768913785</v>
      </c>
      <c r="AT7" s="121">
        <f>[1]dez23!$BJ$46</f>
        <v>133.45777321311212</v>
      </c>
      <c r="AU7" s="121">
        <f>[1]jan24!$BJ$46</f>
        <v>133.24930707080497</v>
      </c>
      <c r="AV7" s="121">
        <f>[1]fev24!$BJ$46</f>
        <v>138.21865296643281</v>
      </c>
      <c r="AW7" s="121">
        <f>[1]mar24!$BJ$46</f>
        <v>132.52057183164581</v>
      </c>
      <c r="AX7" s="121">
        <f>[1]abr24!$BJ$46</f>
        <v>129.59200212025067</v>
      </c>
      <c r="AY7" s="121">
        <f>[1]mai24!$BJ$46</f>
        <v>126.46106997455851</v>
      </c>
      <c r="AZ7" s="121">
        <f>[1]jun24!$BJ$46</f>
        <v>127.04941089922031</v>
      </c>
      <c r="BA7" s="121">
        <f>[1]jul24!$BJ$46</f>
        <v>127.77593042438721</v>
      </c>
      <c r="BB7" s="121">
        <f>[1]ago24!$BJ$46</f>
        <v>127.2676157743542</v>
      </c>
      <c r="BC7" s="121">
        <f>[1]set24!$BJ$46</f>
        <v>123.22958092824517</v>
      </c>
      <c r="BD7" s="121">
        <f>[1]out24!$BJ$46</f>
        <v>120.9742926011899</v>
      </c>
      <c r="BE7" s="121">
        <f>[1]nov24!$BJ$46</f>
        <v>123.92505120326993</v>
      </c>
      <c r="BF7" s="121">
        <f>[1]dez24!$BJ$46</f>
        <v>125.61740445841535</v>
      </c>
      <c r="BG7" s="121">
        <f>[1]jan25!$BJ$46</f>
        <v>123.50519456690988</v>
      </c>
      <c r="BH7" s="121">
        <f>[1]fev25!$BJ$46</f>
        <v>120.47541376092752</v>
      </c>
      <c r="BI7" s="121">
        <f>[1]mar25!$BJ$46</f>
        <v>115.21321322853434</v>
      </c>
      <c r="BJ7" s="121">
        <f>[1]abr25!$BJ$46</f>
        <v>111.01409220906132</v>
      </c>
      <c r="BK7" s="121">
        <f>[1]mai25!$BJ$46</f>
        <v>111.7308676402366</v>
      </c>
      <c r="BL7" s="121">
        <f>[1]jun25!$BJ$46</f>
        <v>112.88651938540033</v>
      </c>
      <c r="BM7" s="121">
        <f>[1]jul25!$BJ$46</f>
        <v>108.93810051816691</v>
      </c>
      <c r="BN7" s="121">
        <f>[1]ago25!$BJ$46</f>
        <v>111.87872818773744</v>
      </c>
      <c r="BO7" s="121">
        <f>[1]set25!$BJ$46</f>
        <v>110.20226819438362</v>
      </c>
      <c r="BP7" s="121">
        <f>[1]out25!$BJ$46</f>
        <v>113.63372817499604</v>
      </c>
      <c r="BQ7" s="121">
        <f>[1]nov25!$BJ$46</f>
        <v>118.65144926603709</v>
      </c>
      <c r="BR7" s="121">
        <f>[1]dez25!$BJ$46</f>
        <v>124.46047747901666</v>
      </c>
      <c r="BS7" s="121">
        <f>[1]jan26!$BJ$46</f>
        <v>127.38789724705734</v>
      </c>
      <c r="BT7" s="121">
        <f>[1]fev26!$BJ$46</f>
        <v>127.39056989237103</v>
      </c>
      <c r="BU7" s="121">
        <f>[1]mar26!$BJ$46</f>
        <v>125.86914761568588</v>
      </c>
      <c r="BV7" s="121">
        <f>[1]abr26!$BJ$46</f>
        <v>121.06395061119164</v>
      </c>
    </row>
    <row r="8" spans="2:75" x14ac:dyDescent="0.75">
      <c r="B8" s="145"/>
      <c r="C8" s="145"/>
      <c r="D8" s="145"/>
      <c r="E8" s="145"/>
      <c r="F8" s="145"/>
      <c r="G8" s="145"/>
      <c r="H8" s="145"/>
      <c r="I8" s="145"/>
      <c r="J8" s="145"/>
      <c r="K8" s="145"/>
      <c r="L8" s="120"/>
      <c r="M8" s="120"/>
      <c r="N8" s="120"/>
      <c r="O8" s="120"/>
      <c r="P8" s="120"/>
      <c r="Q8" s="120"/>
      <c r="R8" s="120"/>
      <c r="S8" s="120"/>
      <c r="T8" s="120"/>
      <c r="U8" s="120"/>
      <c r="V8" s="120"/>
      <c r="W8" s="120"/>
    </row>
    <row r="9" spans="2:75" ht="32.25" customHeight="1" x14ac:dyDescent="0.75">
      <c r="B9" s="144"/>
      <c r="C9" s="144"/>
      <c r="D9" s="144"/>
      <c r="E9" s="144"/>
      <c r="F9" s="144"/>
      <c r="G9" s="144"/>
      <c r="H9" s="144"/>
      <c r="I9" s="144"/>
      <c r="J9" s="144"/>
      <c r="K9" s="144"/>
      <c r="L9" s="120"/>
      <c r="M9" s="120"/>
      <c r="N9" s="120"/>
      <c r="O9" s="120"/>
      <c r="P9" s="120"/>
      <c r="Q9" s="120"/>
      <c r="R9" s="120"/>
      <c r="S9" s="120"/>
      <c r="T9" s="120"/>
      <c r="U9" s="120"/>
      <c r="V9" s="120"/>
      <c r="W9" s="118" t="str">
        <f>TEXT(X1,"MMM-aa")&amp;"/
"&amp;TEXT(L1,"MMM-aa")</f>
        <v>fev-22/
fev-21</v>
      </c>
      <c r="X9" s="118" t="str">
        <f t="shared" ref="X9:AC9" si="1">TEXT(X1,"MMM-aa")&amp;"/
"&amp;TEXT(W1,"MMM-aa")</f>
        <v>fev-22/
jan-22</v>
      </c>
      <c r="Y9" s="118" t="str">
        <f t="shared" si="1"/>
        <v>mar-22/
fev-22</v>
      </c>
      <c r="Z9" s="118" t="str">
        <f t="shared" si="1"/>
        <v>abr-22/
mar-22</v>
      </c>
      <c r="AA9" s="118" t="str">
        <f t="shared" si="1"/>
        <v>mai-22/
abr-22</v>
      </c>
      <c r="AB9" s="118" t="str">
        <f t="shared" si="1"/>
        <v>jun-22/
mai-22</v>
      </c>
      <c r="AC9" s="118" t="str">
        <f t="shared" si="1"/>
        <v>jul-22/
jun-22</v>
      </c>
      <c r="AD9" s="118" t="str">
        <f t="shared" ref="AD9:BV9" si="2">TEXT(AD1,"MMM-aa")&amp;"/
"&amp;TEXT(AC1,"MMM-aa")</f>
        <v>ago-22/
jul-22</v>
      </c>
      <c r="AE9" s="118" t="str">
        <f t="shared" si="2"/>
        <v>set-22/
ago-22</v>
      </c>
      <c r="AF9" s="118" t="str">
        <f t="shared" si="2"/>
        <v>out-22/
set-22</v>
      </c>
      <c r="AG9" s="118" t="str">
        <f t="shared" si="2"/>
        <v>nov-22/
out-22</v>
      </c>
      <c r="AH9" s="118" t="str">
        <f t="shared" si="2"/>
        <v>dez-22/
nov-22</v>
      </c>
      <c r="AI9" s="118" t="str">
        <f t="shared" si="2"/>
        <v>jan-23/
dez-22</v>
      </c>
      <c r="AJ9" s="118" t="str">
        <f t="shared" si="2"/>
        <v>fev-23/
jan-23</v>
      </c>
      <c r="AK9" s="118" t="str">
        <f t="shared" si="2"/>
        <v>mar-23/
fev-23</v>
      </c>
      <c r="AL9" s="118" t="str">
        <f t="shared" si="2"/>
        <v>abr-23/
mar-23</v>
      </c>
      <c r="AM9" s="118" t="str">
        <f t="shared" si="2"/>
        <v>mai-23/
abr-23</v>
      </c>
      <c r="AN9" s="118" t="str">
        <f t="shared" si="2"/>
        <v>jun-23/
mai-23</v>
      </c>
      <c r="AO9" s="118" t="str">
        <f t="shared" si="2"/>
        <v>jul-23/
jun-23</v>
      </c>
      <c r="AP9" s="118" t="str">
        <f t="shared" si="2"/>
        <v>ago-23/
jul-23</v>
      </c>
      <c r="AQ9" s="118" t="str">
        <f t="shared" si="2"/>
        <v>set-23/
ago-23</v>
      </c>
      <c r="AR9" s="118" t="str">
        <f t="shared" si="2"/>
        <v>out-23/
set-23</v>
      </c>
      <c r="AS9" s="118" t="str">
        <f t="shared" si="2"/>
        <v>nov-23/
out-23</v>
      </c>
      <c r="AT9" s="118" t="str">
        <f t="shared" si="2"/>
        <v>dez-23/
nov-23</v>
      </c>
      <c r="AU9" s="118" t="str">
        <f t="shared" si="2"/>
        <v>jan-24/
dez-23</v>
      </c>
      <c r="AV9" s="118" t="str">
        <f t="shared" si="2"/>
        <v>fev-24/
jan-24</v>
      </c>
      <c r="AW9" s="118" t="str">
        <f t="shared" si="2"/>
        <v>mar-24/
fev-24</v>
      </c>
      <c r="AX9" s="118" t="str">
        <f t="shared" si="2"/>
        <v>abr-24/
mar-24</v>
      </c>
      <c r="AY9" s="118" t="str">
        <f t="shared" si="2"/>
        <v>mai-24/
abr-24</v>
      </c>
      <c r="AZ9" s="118" t="str">
        <f t="shared" si="2"/>
        <v>jun-24/
mai-24</v>
      </c>
      <c r="BA9" s="118" t="str">
        <f t="shared" si="2"/>
        <v>jul-24/
jun-24</v>
      </c>
      <c r="BB9" s="118" t="str">
        <f t="shared" si="2"/>
        <v>ago-24/
jul-24</v>
      </c>
      <c r="BC9" s="118" t="str">
        <f t="shared" si="2"/>
        <v>set-24/
ago-24</v>
      </c>
      <c r="BD9" s="118" t="str">
        <f t="shared" si="2"/>
        <v>out-24/
set-24</v>
      </c>
      <c r="BE9" s="118" t="str">
        <f t="shared" si="2"/>
        <v>nov-24/
out-24</v>
      </c>
      <c r="BF9" s="118" t="str">
        <f t="shared" si="2"/>
        <v>dez-24/
nov-24</v>
      </c>
      <c r="BG9" s="118" t="str">
        <f t="shared" si="2"/>
        <v>jan-25/
dez-24</v>
      </c>
      <c r="BH9" s="118" t="str">
        <f t="shared" si="2"/>
        <v>fev-25/
jan-25</v>
      </c>
      <c r="BI9" s="118" t="str">
        <f t="shared" si="2"/>
        <v>mar-25/
fev-25</v>
      </c>
      <c r="BJ9" s="118" t="str">
        <f t="shared" si="2"/>
        <v>abr-25/
mar-25</v>
      </c>
      <c r="BK9" s="118" t="str">
        <f t="shared" si="2"/>
        <v>mai-25/
abr-25</v>
      </c>
      <c r="BL9" s="118" t="str">
        <f t="shared" si="2"/>
        <v>jun-25/
mai-25</v>
      </c>
      <c r="BM9" s="118" t="str">
        <f t="shared" si="2"/>
        <v>jul-25/
jun-25</v>
      </c>
      <c r="BN9" s="118" t="str">
        <f t="shared" si="2"/>
        <v>ago-25/
jul-25</v>
      </c>
      <c r="BO9" s="118" t="str">
        <f t="shared" si="2"/>
        <v>set-25/
ago-25</v>
      </c>
      <c r="BP9" s="118" t="str">
        <f t="shared" si="2"/>
        <v>out-25/
set-25</v>
      </c>
      <c r="BQ9" s="118" t="str">
        <f t="shared" si="2"/>
        <v>nov-25/
out-25</v>
      </c>
      <c r="BR9" s="118" t="str">
        <f t="shared" si="2"/>
        <v>dez-25/
nov-25</v>
      </c>
      <c r="BS9" s="118" t="str">
        <f t="shared" si="2"/>
        <v>jan-26/
dez-25</v>
      </c>
      <c r="BT9" s="118" t="str">
        <f t="shared" si="2"/>
        <v>fev-26/
jan-26</v>
      </c>
      <c r="BU9" s="118" t="str">
        <f t="shared" si="2"/>
        <v>mar-26/
fev-26</v>
      </c>
      <c r="BV9" s="118" t="str">
        <f t="shared" si="2"/>
        <v>abr-26/
mar-26</v>
      </c>
      <c r="BW9" s="118" t="s">
        <v>97</v>
      </c>
    </row>
    <row r="10" spans="2:75" ht="27.75" customHeight="1" x14ac:dyDescent="1.1000000000000001">
      <c r="B10" s="145" t="s">
        <v>92</v>
      </c>
      <c r="C10" s="145"/>
      <c r="D10" s="145"/>
      <c r="E10" s="145"/>
      <c r="F10" s="145"/>
      <c r="G10" s="145"/>
      <c r="H10" s="145"/>
      <c r="I10" s="145"/>
      <c r="J10" s="145"/>
      <c r="K10" s="145"/>
      <c r="L10" s="120"/>
      <c r="M10" s="120"/>
      <c r="N10" s="120"/>
      <c r="O10" s="120"/>
      <c r="P10" s="120"/>
      <c r="Q10" s="120"/>
      <c r="R10" s="120"/>
      <c r="S10" s="120"/>
      <c r="T10" s="120"/>
      <c r="U10" s="120"/>
      <c r="V10" s="120"/>
      <c r="W10" s="123">
        <f>X2/L2-1</f>
        <v>-0.26459057005615672</v>
      </c>
      <c r="X10" s="123">
        <f t="shared" ref="X10:AC10" si="3">X2/W2-1</f>
        <v>-0.10510248161907954</v>
      </c>
      <c r="Y10" s="123">
        <f t="shared" si="3"/>
        <v>-1.7732279889158487E-2</v>
      </c>
      <c r="Z10" s="123">
        <f t="shared" si="3"/>
        <v>-2.4969442502376982E-2</v>
      </c>
      <c r="AA10" s="123">
        <f t="shared" si="3"/>
        <v>7.0224535474526117E-2</v>
      </c>
      <c r="AB10" s="123">
        <f t="shared" si="3"/>
        <v>-0.11644649082874992</v>
      </c>
      <c r="AC10" s="123">
        <f t="shared" si="3"/>
        <v>0.18086997207249711</v>
      </c>
      <c r="AD10" s="123">
        <f t="shared" ref="AD10:AR10" si="4">AD2/AC2-1</f>
        <v>2.7993875293225834E-2</v>
      </c>
      <c r="AE10" s="123">
        <f t="shared" si="4"/>
        <v>3.6375732213531631E-3</v>
      </c>
      <c r="AF10" s="123">
        <f t="shared" si="4"/>
        <v>1.7117905953174084E-2</v>
      </c>
      <c r="AG10" s="123">
        <f t="shared" si="4"/>
        <v>7.1740369266793946E-2</v>
      </c>
      <c r="AH10" s="123">
        <f t="shared" si="4"/>
        <v>0.14639011707458804</v>
      </c>
      <c r="AI10" s="123">
        <f t="shared" si="4"/>
        <v>6.1799774813793951E-2</v>
      </c>
      <c r="AJ10" s="123">
        <f t="shared" si="4"/>
        <v>4.6421894643283279E-2</v>
      </c>
      <c r="AK10" s="123">
        <f t="shared" si="4"/>
        <v>6.288022505165447E-2</v>
      </c>
      <c r="AL10" s="123">
        <f t="shared" si="4"/>
        <v>-6.1787476763304205E-2</v>
      </c>
      <c r="AM10" s="123">
        <f t="shared" si="4"/>
        <v>-1.0213592758051115E-2</v>
      </c>
      <c r="AN10" s="123">
        <f t="shared" si="4"/>
        <v>6.290068666930515E-2</v>
      </c>
      <c r="AO10" s="123">
        <f t="shared" si="4"/>
        <v>8.9652977080333818E-2</v>
      </c>
      <c r="AP10" s="123">
        <f t="shared" si="4"/>
        <v>6.8871486211491195E-2</v>
      </c>
      <c r="AQ10" s="123">
        <f t="shared" si="4"/>
        <v>5.0730076344764008E-2</v>
      </c>
      <c r="AR10" s="123">
        <f t="shared" si="4"/>
        <v>5.0010282218027502E-2</v>
      </c>
      <c r="AS10" s="123">
        <f t="shared" ref="AS10:AX10" si="5">AS2/AR2-1</f>
        <v>-3.5710075957495424E-2</v>
      </c>
      <c r="AT10" s="123">
        <f t="shared" si="5"/>
        <v>5.9780217533392133E-2</v>
      </c>
      <c r="AU10" s="123">
        <f t="shared" si="5"/>
        <v>-2.6775172858232166E-3</v>
      </c>
      <c r="AV10" s="123">
        <f t="shared" si="5"/>
        <v>4.7829759899829405E-2</v>
      </c>
      <c r="AW10" s="123">
        <f t="shared" si="5"/>
        <v>-9.3577308867234699E-2</v>
      </c>
      <c r="AX10" s="123">
        <f t="shared" si="5"/>
        <v>-1.9483919936133631E-2</v>
      </c>
      <c r="AY10" s="123">
        <f t="shared" ref="AY10:BV10" si="6">AY2/AX2-1</f>
        <v>-7.6802304407853628E-3</v>
      </c>
      <c r="AZ10" s="123">
        <f t="shared" si="6"/>
        <v>-1.3562701790134968E-2</v>
      </c>
      <c r="BA10" s="123">
        <f t="shared" si="6"/>
        <v>4.5294991838760845E-2</v>
      </c>
      <c r="BB10" s="123">
        <f t="shared" si="6"/>
        <v>-1.821803319897819E-2</v>
      </c>
      <c r="BC10" s="123">
        <f t="shared" si="6"/>
        <v>-1.8732904849678711E-3</v>
      </c>
      <c r="BD10" s="123">
        <f t="shared" si="6"/>
        <v>-5.7238536562172371E-2</v>
      </c>
      <c r="BE10" s="123">
        <f t="shared" si="6"/>
        <v>1.7762398358258658E-2</v>
      </c>
      <c r="BF10" s="123">
        <f t="shared" si="6"/>
        <v>0.15939831017998474</v>
      </c>
      <c r="BG10" s="123">
        <f t="shared" si="6"/>
        <v>-1.1737224740506202E-2</v>
      </c>
      <c r="BH10" s="123">
        <f t="shared" si="6"/>
        <v>-8.2861050464193786E-2</v>
      </c>
      <c r="BI10" s="123">
        <f t="shared" si="6"/>
        <v>-9.1610869066554579E-2</v>
      </c>
      <c r="BJ10" s="123">
        <f t="shared" si="6"/>
        <v>-0.12098169136422732</v>
      </c>
      <c r="BK10" s="123">
        <f t="shared" si="6"/>
        <v>-1.0570595018266848E-2</v>
      </c>
      <c r="BL10" s="123">
        <f t="shared" si="6"/>
        <v>7.7330817129632967E-2</v>
      </c>
      <c r="BM10" s="123">
        <f t="shared" si="6"/>
        <v>-4.0372844605501834E-2</v>
      </c>
      <c r="BN10" s="123">
        <f t="shared" si="6"/>
        <v>5.9690077884253512E-2</v>
      </c>
      <c r="BO10" s="123">
        <f t="shared" si="6"/>
        <v>-1.510531440117524E-2</v>
      </c>
      <c r="BP10" s="123">
        <f t="shared" si="6"/>
        <v>3.2949721508528373E-2</v>
      </c>
      <c r="BQ10" s="123">
        <f t="shared" si="6"/>
        <v>7.4242910552020813E-2</v>
      </c>
      <c r="BR10" s="123">
        <f t="shared" si="6"/>
        <v>0.16318732751974818</v>
      </c>
      <c r="BS10" s="123">
        <f t="shared" si="6"/>
        <v>5.1912460253001225E-2</v>
      </c>
      <c r="BT10" s="123">
        <f t="shared" si="6"/>
        <v>-7.1398621334381907E-2</v>
      </c>
      <c r="BU10" s="123">
        <f t="shared" si="6"/>
        <v>-5.8562996192157435E-4</v>
      </c>
      <c r="BV10" s="123">
        <f t="shared" si="6"/>
        <v>-3.1940069453285425E-2</v>
      </c>
      <c r="BW10" s="122">
        <f>RANK(BV10,$BV$10:$BV$14)</f>
        <v>3</v>
      </c>
    </row>
    <row r="11" spans="2:75" ht="27.75" customHeight="1" x14ac:dyDescent="1.1000000000000001">
      <c r="B11" s="145" t="s">
        <v>93</v>
      </c>
      <c r="C11" s="145"/>
      <c r="D11" s="145"/>
      <c r="E11" s="145"/>
      <c r="F11" s="145"/>
      <c r="G11" s="145"/>
      <c r="H11" s="145"/>
      <c r="I11" s="145"/>
      <c r="J11" s="145"/>
      <c r="K11" s="145"/>
      <c r="L11" s="120"/>
      <c r="M11" s="120"/>
      <c r="N11" s="120"/>
      <c r="O11" s="120"/>
      <c r="P11" s="120"/>
      <c r="Q11" s="120"/>
      <c r="R11" s="120"/>
      <c r="S11" s="120"/>
      <c r="T11" s="120"/>
      <c r="U11" s="120"/>
      <c r="V11" s="120"/>
      <c r="W11" s="123">
        <f t="shared" ref="W11:W14" si="7">X3/L3-1</f>
        <v>3.3746257803617841E-2</v>
      </c>
      <c r="X11" s="123">
        <f t="shared" ref="X11:BV15" si="8">X3/W3-1</f>
        <v>-1.8809376464249405E-2</v>
      </c>
      <c r="Y11" s="123">
        <f t="shared" si="8"/>
        <v>5.9734014666330548E-3</v>
      </c>
      <c r="Z11" s="123">
        <f t="shared" si="8"/>
        <v>5.028346673517281E-2</v>
      </c>
      <c r="AA11" s="123">
        <f t="shared" si="8"/>
        <v>-1.1264614762889869E-2</v>
      </c>
      <c r="AB11" s="123">
        <f t="shared" si="8"/>
        <v>-2.2576244368653131E-2</v>
      </c>
      <c r="AC11" s="123">
        <f t="shared" si="8"/>
        <v>9.8623763429988021E-3</v>
      </c>
      <c r="AD11" s="123">
        <f t="shared" si="8"/>
        <v>-8.9432717936419603E-3</v>
      </c>
      <c r="AE11" s="123">
        <f t="shared" si="8"/>
        <v>5.0240128332995848E-2</v>
      </c>
      <c r="AF11" s="123">
        <f t="shared" si="8"/>
        <v>2.705827800572691E-2</v>
      </c>
      <c r="AG11" s="123">
        <f t="shared" si="8"/>
        <v>0.10470397253646757</v>
      </c>
      <c r="AH11" s="123">
        <f t="shared" si="8"/>
        <v>6.5806733595873634E-2</v>
      </c>
      <c r="AI11" s="123">
        <f t="shared" si="8"/>
        <v>4.8561756190995675E-2</v>
      </c>
      <c r="AJ11" s="123">
        <f t="shared" si="8"/>
        <v>6.0013755923015388E-2</v>
      </c>
      <c r="AK11" s="123">
        <f t="shared" si="8"/>
        <v>-1.2544683409277724E-2</v>
      </c>
      <c r="AL11" s="123">
        <f t="shared" si="8"/>
        <v>-1.1744253045373076E-2</v>
      </c>
      <c r="AM11" s="123">
        <f t="shared" si="8"/>
        <v>-2.3917703541526558E-2</v>
      </c>
      <c r="AN11" s="123">
        <f t="shared" si="8"/>
        <v>6.3038256521852354E-2</v>
      </c>
      <c r="AO11" s="123">
        <f t="shared" si="8"/>
        <v>3.4154469025216017E-5</v>
      </c>
      <c r="AP11" s="123">
        <f t="shared" si="8"/>
        <v>4.8067480784828254E-2</v>
      </c>
      <c r="AQ11" s="123">
        <f t="shared" si="8"/>
        <v>1.389551543212586E-2</v>
      </c>
      <c r="AR11" s="123">
        <f t="shared" si="8"/>
        <v>3.3564731825638461E-2</v>
      </c>
      <c r="AS11" s="123">
        <f t="shared" si="8"/>
        <v>5.4694975122169254E-3</v>
      </c>
      <c r="AT11" s="123">
        <f t="shared" si="8"/>
        <v>3.876842069466413E-2</v>
      </c>
      <c r="AU11" s="123">
        <f t="shared" si="8"/>
        <v>2.0837352551725363E-2</v>
      </c>
      <c r="AV11" s="123">
        <f t="shared" si="8"/>
        <v>7.345444227359943E-3</v>
      </c>
      <c r="AW11" s="123">
        <f t="shared" si="8"/>
        <v>-2.1475013056415193E-2</v>
      </c>
      <c r="AX11" s="123">
        <f t="shared" si="8"/>
        <v>-2.2767170920445445E-2</v>
      </c>
      <c r="AY11" s="123">
        <f t="shared" si="8"/>
        <v>-1.0831726671370112E-2</v>
      </c>
      <c r="AZ11" s="123">
        <f t="shared" si="8"/>
        <v>1.5583061373511953E-2</v>
      </c>
      <c r="BA11" s="123">
        <f t="shared" si="8"/>
        <v>-5.6687104032253632E-3</v>
      </c>
      <c r="BB11" s="123">
        <f t="shared" si="8"/>
        <v>9.6098894024108095E-3</v>
      </c>
      <c r="BC11" s="123">
        <f t="shared" si="8"/>
        <v>-1.4313689686519582E-2</v>
      </c>
      <c r="BD11" s="123">
        <f t="shared" si="8"/>
        <v>-1.2655693253334488E-2</v>
      </c>
      <c r="BE11" s="123">
        <f t="shared" si="8"/>
        <v>2.226376218222903E-2</v>
      </c>
      <c r="BF11" s="123">
        <f t="shared" si="8"/>
        <v>2.3405671437296105E-2</v>
      </c>
      <c r="BG11" s="123">
        <f t="shared" si="8"/>
        <v>-1.1051341877744147E-2</v>
      </c>
      <c r="BH11" s="123">
        <f t="shared" si="8"/>
        <v>-5.4883311926279266E-3</v>
      </c>
      <c r="BI11" s="123">
        <f t="shared" si="8"/>
        <v>-3.7248221769383805E-2</v>
      </c>
      <c r="BJ11" s="123">
        <f t="shared" si="8"/>
        <v>-4.3021487451871732E-2</v>
      </c>
      <c r="BK11" s="123">
        <f t="shared" si="8"/>
        <v>3.8065401797648946E-4</v>
      </c>
      <c r="BL11" s="123">
        <f t="shared" si="8"/>
        <v>2.4617776909774403E-2</v>
      </c>
      <c r="BM11" s="123">
        <f t="shared" si="8"/>
        <v>-5.1132473020375047E-2</v>
      </c>
      <c r="BN11" s="123">
        <f t="shared" si="8"/>
        <v>4.8783449003373613E-2</v>
      </c>
      <c r="BO11" s="123">
        <f t="shared" si="8"/>
        <v>-2.4532947178122044E-2</v>
      </c>
      <c r="BP11" s="123">
        <f t="shared" si="8"/>
        <v>3.5810598666853322E-2</v>
      </c>
      <c r="BQ11" s="123">
        <f t="shared" si="8"/>
        <v>2.5684961017494068E-2</v>
      </c>
      <c r="BR11" s="123">
        <f t="shared" si="8"/>
        <v>1.8075353681696882E-2</v>
      </c>
      <c r="BS11" s="123">
        <f t="shared" si="8"/>
        <v>2.1272175398305393E-2</v>
      </c>
      <c r="BT11" s="123">
        <f t="shared" si="8"/>
        <v>-1.5905388876117144E-2</v>
      </c>
      <c r="BU11" s="123">
        <f t="shared" si="8"/>
        <v>5.9882916320768143E-3</v>
      </c>
      <c r="BV11" s="123">
        <f t="shared" si="8"/>
        <v>-1.2189526941487894E-2</v>
      </c>
      <c r="BW11" s="122">
        <f t="shared" ref="BW11:BW14" si="9">RANK(BV11,$BV$10:$BV$14)</f>
        <v>1</v>
      </c>
    </row>
    <row r="12" spans="2:75" ht="27.75" customHeight="1" x14ac:dyDescent="1.1000000000000001">
      <c r="B12" s="145" t="s">
        <v>94</v>
      </c>
      <c r="C12" s="145"/>
      <c r="D12" s="145"/>
      <c r="E12" s="145"/>
      <c r="F12" s="145"/>
      <c r="G12" s="145"/>
      <c r="H12" s="145"/>
      <c r="I12" s="145"/>
      <c r="J12" s="145"/>
      <c r="K12" s="145"/>
      <c r="L12" s="120"/>
      <c r="M12" s="120"/>
      <c r="N12" s="120"/>
      <c r="O12" s="120"/>
      <c r="P12" s="120"/>
      <c r="Q12" s="120"/>
      <c r="R12" s="120"/>
      <c r="S12" s="120"/>
      <c r="T12" s="120"/>
      <c r="U12" s="120"/>
      <c r="V12" s="120"/>
      <c r="W12" s="123">
        <f t="shared" si="7"/>
        <v>-4.3677234336225612E-2</v>
      </c>
      <c r="X12" s="123">
        <f t="shared" si="8"/>
        <v>-1.3342923055651434E-2</v>
      </c>
      <c r="Y12" s="123">
        <f t="shared" si="8"/>
        <v>-1.9965559710244496E-2</v>
      </c>
      <c r="Z12" s="123">
        <f t="shared" si="8"/>
        <v>-2.7220185131740182E-2</v>
      </c>
      <c r="AA12" s="123">
        <f t="shared" si="8"/>
        <v>3.258183656126179E-2</v>
      </c>
      <c r="AB12" s="123">
        <f t="shared" si="8"/>
        <v>-2.1165499550173772E-2</v>
      </c>
      <c r="AC12" s="123">
        <f t="shared" si="8"/>
        <v>-1.0831188671523662E-2</v>
      </c>
      <c r="AD12" s="123">
        <f t="shared" si="8"/>
        <v>9.1417165384131138E-3</v>
      </c>
      <c r="AE12" s="123">
        <f t="shared" si="8"/>
        <v>3.6555996859282125E-2</v>
      </c>
      <c r="AF12" s="123">
        <f t="shared" si="8"/>
        <v>1.3426690441618927E-2</v>
      </c>
      <c r="AG12" s="123">
        <f t="shared" si="8"/>
        <v>-1.4871438452925934E-2</v>
      </c>
      <c r="AH12" s="123">
        <f t="shared" si="8"/>
        <v>4.8701305962597585E-2</v>
      </c>
      <c r="AI12" s="123">
        <f t="shared" si="8"/>
        <v>2.262073339348758E-2</v>
      </c>
      <c r="AJ12" s="123">
        <f t="shared" si="8"/>
        <v>2.6200389922892864E-2</v>
      </c>
      <c r="AK12" s="123">
        <f t="shared" si="8"/>
        <v>2.1837700055038489E-4</v>
      </c>
      <c r="AL12" s="123">
        <f t="shared" si="8"/>
        <v>-1.3190472086408889E-2</v>
      </c>
      <c r="AM12" s="123">
        <f t="shared" si="8"/>
        <v>-2.1471587485752952E-3</v>
      </c>
      <c r="AN12" s="123">
        <f t="shared" si="8"/>
        <v>1.2531173463995238E-2</v>
      </c>
      <c r="AO12" s="123">
        <f t="shared" si="8"/>
        <v>-5.0440927083381659E-3</v>
      </c>
      <c r="AP12" s="123">
        <f t="shared" si="8"/>
        <v>8.9988209503768513E-3</v>
      </c>
      <c r="AQ12" s="123">
        <f t="shared" si="8"/>
        <v>1.570667388944047E-2</v>
      </c>
      <c r="AR12" s="123">
        <f t="shared" si="8"/>
        <v>-1.4793795507945462E-2</v>
      </c>
      <c r="AS12" s="123">
        <f t="shared" si="8"/>
        <v>5.0691534860791698E-4</v>
      </c>
      <c r="AT12" s="123">
        <f t="shared" si="8"/>
        <v>2.223509662365597E-2</v>
      </c>
      <c r="AU12" s="123">
        <f t="shared" si="8"/>
        <v>1.1654349847887158E-3</v>
      </c>
      <c r="AV12" s="123">
        <f t="shared" si="8"/>
        <v>8.7906744351780031E-3</v>
      </c>
      <c r="AW12" s="123">
        <f t="shared" si="8"/>
        <v>-5.8749544339393722E-3</v>
      </c>
      <c r="AX12" s="123">
        <f t="shared" si="8"/>
        <v>-1.0149198818508842E-2</v>
      </c>
      <c r="AY12" s="123">
        <f t="shared" si="8"/>
        <v>-1.0466363885848096E-2</v>
      </c>
      <c r="AZ12" s="123">
        <f t="shared" si="8"/>
        <v>1.6904848859043087E-2</v>
      </c>
      <c r="BA12" s="123">
        <f t="shared" si="8"/>
        <v>-1.8301598311090239E-2</v>
      </c>
      <c r="BB12" s="123">
        <f t="shared" si="8"/>
        <v>1.4799019265179014E-2</v>
      </c>
      <c r="BC12" s="123">
        <f t="shared" si="8"/>
        <v>-2.4090850115731754E-2</v>
      </c>
      <c r="BD12" s="123">
        <f t="shared" si="8"/>
        <v>-5.1388786860696589E-3</v>
      </c>
      <c r="BE12" s="123">
        <f t="shared" si="8"/>
        <v>1.0473574269794561E-2</v>
      </c>
      <c r="BF12" s="123">
        <f t="shared" si="8"/>
        <v>1.639145655175045E-2</v>
      </c>
      <c r="BG12" s="123">
        <f t="shared" si="8"/>
        <v>-2.6630892827084196E-3</v>
      </c>
      <c r="BH12" s="123">
        <f t="shared" si="8"/>
        <v>-1.4065401074906503E-2</v>
      </c>
      <c r="BI12" s="123">
        <f t="shared" si="8"/>
        <v>-5.6783773959178108E-3</v>
      </c>
      <c r="BJ12" s="123">
        <f t="shared" si="8"/>
        <v>-1.6605423029053656E-2</v>
      </c>
      <c r="BK12" s="123">
        <f t="shared" si="8"/>
        <v>2.0603564634842364E-3</v>
      </c>
      <c r="BL12" s="123">
        <f t="shared" si="8"/>
        <v>1.807114472677207E-2</v>
      </c>
      <c r="BM12" s="123">
        <f t="shared" si="8"/>
        <v>-1.2676519449669299E-2</v>
      </c>
      <c r="BN12" s="123">
        <f t="shared" si="8"/>
        <v>2.5980513415335693E-3</v>
      </c>
      <c r="BO12" s="123">
        <f t="shared" si="8"/>
        <v>-1.9723138077581082E-2</v>
      </c>
      <c r="BP12" s="123">
        <f t="shared" si="8"/>
        <v>1.5651186036912623E-2</v>
      </c>
      <c r="BQ12" s="123">
        <f t="shared" si="8"/>
        <v>2.0720009502707359E-2</v>
      </c>
      <c r="BR12" s="123">
        <f t="shared" si="8"/>
        <v>1.0336142673605941E-2</v>
      </c>
      <c r="BS12" s="123">
        <f t="shared" si="8"/>
        <v>1.6451900489343307E-2</v>
      </c>
      <c r="BT12" s="123">
        <f t="shared" si="8"/>
        <v>1.2258590682104442E-2</v>
      </c>
      <c r="BU12" s="123">
        <f t="shared" si="8"/>
        <v>2.5596292708618407E-4</v>
      </c>
      <c r="BV12" s="123">
        <f t="shared" si="8"/>
        <v>-1.4386875154707823E-2</v>
      </c>
      <c r="BW12" s="122">
        <f t="shared" si="9"/>
        <v>2</v>
      </c>
    </row>
    <row r="13" spans="2:75" ht="27.75" customHeight="1" x14ac:dyDescent="1.1000000000000001">
      <c r="B13" s="145" t="s">
        <v>95</v>
      </c>
      <c r="C13" s="145"/>
      <c r="D13" s="145"/>
      <c r="E13" s="145"/>
      <c r="F13" s="145"/>
      <c r="G13" s="145"/>
      <c r="H13" s="145"/>
      <c r="I13" s="145"/>
      <c r="J13" s="145"/>
      <c r="K13" s="145"/>
      <c r="L13" s="120"/>
      <c r="M13" s="120"/>
      <c r="N13" s="120"/>
      <c r="O13" s="120"/>
      <c r="P13" s="120"/>
      <c r="Q13" s="120"/>
      <c r="R13" s="120"/>
      <c r="S13" s="120"/>
      <c r="T13" s="120"/>
      <c r="U13" s="120"/>
      <c r="V13" s="120"/>
      <c r="W13" s="123">
        <f t="shared" si="7"/>
        <v>-0.19816270888624388</v>
      </c>
      <c r="X13" s="123">
        <f t="shared" si="8"/>
        <v>-7.4789604747111271E-2</v>
      </c>
      <c r="Y13" s="123">
        <f t="shared" si="8"/>
        <v>8.6865547957315048E-2</v>
      </c>
      <c r="Z13" s="123">
        <f t="shared" si="8"/>
        <v>1.679146938895304E-2</v>
      </c>
      <c r="AA13" s="123">
        <f t="shared" si="8"/>
        <v>1.2609409122640081E-2</v>
      </c>
      <c r="AB13" s="123">
        <f t="shared" si="8"/>
        <v>5.0720642579754838E-2</v>
      </c>
      <c r="AC13" s="123">
        <f t="shared" si="8"/>
        <v>2.5952219140154886E-2</v>
      </c>
      <c r="AD13" s="123">
        <f t="shared" si="8"/>
        <v>3.321045459658567E-2</v>
      </c>
      <c r="AE13" s="123">
        <f t="shared" si="8"/>
        <v>8.1447095535674308E-2</v>
      </c>
      <c r="AF13" s="123">
        <f t="shared" si="8"/>
        <v>4.0122138650455996E-2</v>
      </c>
      <c r="AG13" s="123">
        <f t="shared" si="8"/>
        <v>1.2360162647584882E-2</v>
      </c>
      <c r="AH13" s="123">
        <f t="shared" si="8"/>
        <v>4.6001354346894452E-2</v>
      </c>
      <c r="AI13" s="123">
        <f t="shared" si="8"/>
        <v>-1.3009145183434878E-2</v>
      </c>
      <c r="AJ13" s="123">
        <f t="shared" si="8"/>
        <v>2.4803900194953155E-2</v>
      </c>
      <c r="AK13" s="123">
        <f t="shared" si="8"/>
        <v>-2.9594136805458526E-2</v>
      </c>
      <c r="AL13" s="123">
        <f t="shared" si="8"/>
        <v>-4.2503682327175163E-3</v>
      </c>
      <c r="AM13" s="123">
        <f t="shared" si="8"/>
        <v>-5.9573059557180619E-2</v>
      </c>
      <c r="AN13" s="123">
        <f t="shared" si="8"/>
        <v>4.4582880713512685E-2</v>
      </c>
      <c r="AO13" s="123">
        <f t="shared" si="8"/>
        <v>-2.1756410795577441E-2</v>
      </c>
      <c r="AP13" s="123">
        <f t="shared" si="8"/>
        <v>8.999989006617537E-2</v>
      </c>
      <c r="AQ13" s="123">
        <f t="shared" si="8"/>
        <v>-5.2374360643694384E-3</v>
      </c>
      <c r="AR13" s="123">
        <f t="shared" si="8"/>
        <v>-2.1347769918553805E-2</v>
      </c>
      <c r="AS13" s="123">
        <f t="shared" si="8"/>
        <v>-5.8608778139803586E-2</v>
      </c>
      <c r="AT13" s="123">
        <f t="shared" si="8"/>
        <v>-1.7317507971753132E-2</v>
      </c>
      <c r="AU13" s="123">
        <f t="shared" si="8"/>
        <v>2.508161324880076E-3</v>
      </c>
      <c r="AV13" s="123">
        <f t="shared" si="8"/>
        <v>8.4190123435782249E-2</v>
      </c>
      <c r="AW13" s="123">
        <f t="shared" si="8"/>
        <v>-6.4433625032942254E-2</v>
      </c>
      <c r="AX13" s="123">
        <f t="shared" si="8"/>
        <v>-6.2031161679985236E-2</v>
      </c>
      <c r="AY13" s="123">
        <f t="shared" si="8"/>
        <v>-6.3924144020108042E-2</v>
      </c>
      <c r="AZ13" s="123">
        <f t="shared" si="8"/>
        <v>-6.5011814748761387E-2</v>
      </c>
      <c r="BA13" s="123">
        <f t="shared" si="8"/>
        <v>2.1839575271207723E-2</v>
      </c>
      <c r="BB13" s="123">
        <f t="shared" si="8"/>
        <v>-1.6351219768235503E-2</v>
      </c>
      <c r="BC13" s="123">
        <f t="shared" si="8"/>
        <v>-6.0319404806171151E-2</v>
      </c>
      <c r="BD13" s="123">
        <f t="shared" si="8"/>
        <v>-2.7746571439573375E-2</v>
      </c>
      <c r="BE13" s="123">
        <f t="shared" si="8"/>
        <v>8.095674623404725E-2</v>
      </c>
      <c r="BF13" s="123">
        <f t="shared" si="8"/>
        <v>-4.2227321398693118E-2</v>
      </c>
      <c r="BG13" s="123">
        <f t="shared" si="8"/>
        <v>-5.1137420213549611E-2</v>
      </c>
      <c r="BH13" s="123">
        <f t="shared" si="8"/>
        <v>-6.0992264095011905E-2</v>
      </c>
      <c r="BI13" s="123">
        <f t="shared" si="8"/>
        <v>-7.8406753649432837E-2</v>
      </c>
      <c r="BJ13" s="123">
        <f t="shared" si="8"/>
        <v>-4.4871036962698563E-2</v>
      </c>
      <c r="BK13" s="123">
        <f t="shared" si="8"/>
        <v>1.2571903233240533E-3</v>
      </c>
      <c r="BL13" s="123">
        <f t="shared" si="8"/>
        <v>-4.2229903022320103E-2</v>
      </c>
      <c r="BM13" s="123">
        <f t="shared" si="8"/>
        <v>-8.0417458903019767E-2</v>
      </c>
      <c r="BN13" s="123">
        <f t="shared" si="8"/>
        <v>9.9913794184998128E-3</v>
      </c>
      <c r="BO13" s="123">
        <f t="shared" si="8"/>
        <v>-2.0927873907761296E-2</v>
      </c>
      <c r="BP13" s="123">
        <f t="shared" si="8"/>
        <v>8.4717783446328632E-2</v>
      </c>
      <c r="BQ13" s="123">
        <f t="shared" si="8"/>
        <v>0.12076289877665114</v>
      </c>
      <c r="BR13" s="123">
        <f t="shared" si="8"/>
        <v>0.1169905116120511</v>
      </c>
      <c r="BS13" s="123">
        <f t="shared" si="8"/>
        <v>1.6919087956731804E-2</v>
      </c>
      <c r="BT13" s="123">
        <f t="shared" si="8"/>
        <v>4.0025415215529714E-2</v>
      </c>
      <c r="BU13" s="123">
        <f t="shared" si="8"/>
        <v>-4.9050145040933302E-2</v>
      </c>
      <c r="BV13" s="123">
        <f t="shared" si="8"/>
        <v>-8.6133709457192453E-2</v>
      </c>
      <c r="BW13" s="122">
        <f t="shared" si="9"/>
        <v>5</v>
      </c>
    </row>
    <row r="14" spans="2:75" ht="27.75" customHeight="1" x14ac:dyDescent="1.1000000000000001">
      <c r="B14" s="145" t="s">
        <v>96</v>
      </c>
      <c r="C14" s="145"/>
      <c r="D14" s="145"/>
      <c r="E14" s="145"/>
      <c r="F14" s="145"/>
      <c r="G14" s="145"/>
      <c r="H14" s="145"/>
      <c r="I14" s="145"/>
      <c r="J14" s="145"/>
      <c r="K14" s="145"/>
      <c r="L14" s="120"/>
      <c r="M14" s="120"/>
      <c r="N14" s="120"/>
      <c r="O14" s="120"/>
      <c r="P14" s="120"/>
      <c r="Q14" s="120"/>
      <c r="R14" s="120"/>
      <c r="S14" s="120"/>
      <c r="T14" s="120"/>
      <c r="U14" s="120"/>
      <c r="V14" s="120"/>
      <c r="W14" s="123">
        <f t="shared" si="7"/>
        <v>-0.12848144637090064</v>
      </c>
      <c r="X14" s="123">
        <f t="shared" si="8"/>
        <v>-3.9895132896581753E-2</v>
      </c>
      <c r="Y14" s="123">
        <f t="shared" si="8"/>
        <v>9.2232533024911856E-3</v>
      </c>
      <c r="Z14" s="123">
        <f t="shared" si="8"/>
        <v>-3.4281285798431371E-2</v>
      </c>
      <c r="AA14" s="123">
        <f t="shared" si="8"/>
        <v>-1.0808766230837596E-3</v>
      </c>
      <c r="AB14" s="123">
        <f t="shared" si="8"/>
        <v>-4.2011428261535144E-2</v>
      </c>
      <c r="AC14" s="123">
        <f t="shared" si="8"/>
        <v>1.0035382443270402E-2</v>
      </c>
      <c r="AD14" s="123">
        <f t="shared" si="8"/>
        <v>5.7689738327970641E-3</v>
      </c>
      <c r="AE14" s="123">
        <f t="shared" si="8"/>
        <v>3.1966683337830704E-2</v>
      </c>
      <c r="AF14" s="123">
        <f t="shared" si="8"/>
        <v>2.6264132394808293E-2</v>
      </c>
      <c r="AG14" s="123">
        <f t="shared" si="8"/>
        <v>-2.609221124060479E-3</v>
      </c>
      <c r="AH14" s="123">
        <f t="shared" si="8"/>
        <v>1.6159908320501515E-2</v>
      </c>
      <c r="AI14" s="123">
        <f t="shared" si="8"/>
        <v>8.5500015458068734E-3</v>
      </c>
      <c r="AJ14" s="123">
        <f t="shared" si="8"/>
        <v>-6.4333777917010559E-3</v>
      </c>
      <c r="AK14" s="123">
        <f t="shared" si="8"/>
        <v>-3.6924511382533165E-2</v>
      </c>
      <c r="AL14" s="123">
        <f t="shared" si="8"/>
        <v>-2.2034530327735613E-2</v>
      </c>
      <c r="AM14" s="123">
        <f t="shared" si="8"/>
        <v>-2.1474473412665063E-2</v>
      </c>
      <c r="AN14" s="123">
        <f t="shared" si="8"/>
        <v>-3.0376648483745439E-2</v>
      </c>
      <c r="AO14" s="123">
        <f t="shared" si="8"/>
        <v>-4.9893800926588017E-2</v>
      </c>
      <c r="AP14" s="123">
        <f t="shared" si="8"/>
        <v>7.4139606995256901E-2</v>
      </c>
      <c r="AQ14" s="123">
        <f t="shared" si="8"/>
        <v>1.1857840492930372E-3</v>
      </c>
      <c r="AR14" s="123">
        <f t="shared" si="8"/>
        <v>-2.2435290567114685E-2</v>
      </c>
      <c r="AS14" s="123">
        <f t="shared" si="8"/>
        <v>-4.3127133666495898E-2</v>
      </c>
      <c r="AT14" s="123">
        <f t="shared" si="8"/>
        <v>4.903362328479588E-2</v>
      </c>
      <c r="AU14" s="123">
        <f t="shared" si="8"/>
        <v>-3.5295980476927391E-2</v>
      </c>
      <c r="AV14" s="123">
        <f t="shared" si="8"/>
        <v>6.5181938580703314E-2</v>
      </c>
      <c r="AW14" s="123">
        <f t="shared" si="8"/>
        <v>-5.536172370847825E-2</v>
      </c>
      <c r="AX14" s="123">
        <f t="shared" si="8"/>
        <v>-2.3291185137301884E-3</v>
      </c>
      <c r="AY14" s="123">
        <f t="shared" si="8"/>
        <v>-3.5142738071504809E-2</v>
      </c>
      <c r="AZ14" s="123">
        <f t="shared" si="8"/>
        <v>4.504690020075075E-2</v>
      </c>
      <c r="BA14" s="123">
        <f t="shared" si="8"/>
        <v>1.654489033178197E-2</v>
      </c>
      <c r="BB14" s="123">
        <f t="shared" si="8"/>
        <v>-2.7138448001128967E-2</v>
      </c>
      <c r="BC14" s="123">
        <f t="shared" si="8"/>
        <v>-6.1049478787338685E-2</v>
      </c>
      <c r="BD14" s="123">
        <f t="shared" si="8"/>
        <v>-1.1040938922120103E-2</v>
      </c>
      <c r="BE14" s="123">
        <f t="shared" si="8"/>
        <v>8.6323211468610772E-3</v>
      </c>
      <c r="BF14" s="123">
        <f t="shared" si="8"/>
        <v>-5.3154308696803598E-2</v>
      </c>
      <c r="BG14" s="123">
        <f t="shared" si="8"/>
        <v>-2.3093080032317581E-2</v>
      </c>
      <c r="BH14" s="123">
        <f t="shared" si="8"/>
        <v>8.071322569404904E-3</v>
      </c>
      <c r="BI14" s="123">
        <f t="shared" si="8"/>
        <v>-5.1658677654800034E-2</v>
      </c>
      <c r="BJ14" s="123">
        <f t="shared" si="8"/>
        <v>6.1386320342424749E-3</v>
      </c>
      <c r="BK14" s="123">
        <f t="shared" si="8"/>
        <v>3.6184726471996775E-2</v>
      </c>
      <c r="BL14" s="123">
        <f t="shared" si="8"/>
        <v>-2.5157940700177961E-2</v>
      </c>
      <c r="BM14" s="123">
        <f t="shared" si="8"/>
        <v>-1.570704352637009E-2</v>
      </c>
      <c r="BN14" s="123">
        <f t="shared" si="8"/>
        <v>2.773061773670582E-2</v>
      </c>
      <c r="BO14" s="123">
        <f t="shared" si="8"/>
        <v>9.4487108378888962E-3</v>
      </c>
      <c r="BP14" s="123">
        <f t="shared" si="8"/>
        <v>1.6539867087541404E-2</v>
      </c>
      <c r="BQ14" s="123">
        <f t="shared" si="8"/>
        <v>3.8059698970269729E-2</v>
      </c>
      <c r="BR14" s="123">
        <f t="shared" si="8"/>
        <v>2.6328225149763629E-2</v>
      </c>
      <c r="BS14" s="123">
        <f t="shared" si="8"/>
        <v>2.0343390578799747E-2</v>
      </c>
      <c r="BT14" s="123">
        <f t="shared" si="8"/>
        <v>2.9596525202373547E-2</v>
      </c>
      <c r="BU14" s="123">
        <f t="shared" si="8"/>
        <v>-3.3287153836334404E-2</v>
      </c>
      <c r="BV14" s="123">
        <f t="shared" si="8"/>
        <v>-7.85255988055098E-2</v>
      </c>
      <c r="BW14" s="122">
        <f t="shared" si="9"/>
        <v>4</v>
      </c>
    </row>
    <row r="15" spans="2:75" s="117" customFormat="1" ht="30.25" x14ac:dyDescent="0.75">
      <c r="B15" s="143" t="s">
        <v>24</v>
      </c>
      <c r="C15" s="143"/>
      <c r="D15" s="143"/>
      <c r="E15" s="143"/>
      <c r="F15" s="143"/>
      <c r="G15" s="143"/>
      <c r="H15" s="143"/>
      <c r="I15" s="143"/>
      <c r="J15" s="143"/>
      <c r="K15" s="143"/>
      <c r="L15" s="120"/>
      <c r="M15" s="120"/>
      <c r="N15" s="120"/>
      <c r="O15" s="120"/>
      <c r="P15" s="120"/>
      <c r="Q15" s="120"/>
      <c r="R15" s="120"/>
      <c r="S15" s="120"/>
      <c r="T15" s="120"/>
      <c r="U15" s="120"/>
      <c r="V15" s="120"/>
      <c r="W15" s="124">
        <f t="shared" ref="W15" si="10">W7/V7-1</f>
        <v>-3.2607337365091804E-2</v>
      </c>
      <c r="X15" s="124">
        <f t="shared" ref="X15" si="11">X7/W7-1</f>
        <v>-3.972877256464169E-2</v>
      </c>
      <c r="Y15" s="124">
        <f t="shared" ref="Y15" si="12">Y7/X7-1</f>
        <v>1.0315953166325276E-2</v>
      </c>
      <c r="Z15" s="124">
        <f t="shared" ref="Z15" si="13">Z7/Y7-1</f>
        <v>-7.3692171570431952E-3</v>
      </c>
      <c r="AA15" s="124">
        <f t="shared" ref="AA15" si="14">AA7/Z7-1</f>
        <v>1.4594632060174639E-2</v>
      </c>
      <c r="AB15" s="124">
        <f t="shared" ref="AB15" si="15">AB7/AA7-1</f>
        <v>-2.1466421716012762E-2</v>
      </c>
      <c r="AC15" s="124">
        <f t="shared" ref="AC15" si="16">AC7/AB7-1</f>
        <v>1.9130604248842609E-2</v>
      </c>
      <c r="AD15" s="124">
        <f t="shared" ref="AD15" si="17">AD7/AC7-1</f>
        <v>1.1237133478216199E-2</v>
      </c>
      <c r="AE15" s="124">
        <f t="shared" ref="AE15" si="18">AE7/AD7-1</f>
        <v>4.400121250394573E-2</v>
      </c>
      <c r="AF15" s="124">
        <f t="shared" ref="AF15" si="19">AF7/AE7-1</f>
        <v>2.4871099020236542E-2</v>
      </c>
      <c r="AG15" s="124">
        <f t="shared" ref="AG15" si="20">AG7/AF7-1</f>
        <v>2.238577249083229E-2</v>
      </c>
      <c r="AH15" s="124">
        <f t="shared" ref="AH15" si="21">AH7/AG7-1</f>
        <v>5.179281663187485E-2</v>
      </c>
      <c r="AI15" s="124">
        <f t="shared" si="8"/>
        <v>2.069603205250159E-2</v>
      </c>
      <c r="AJ15" s="124">
        <f t="shared" si="8"/>
        <v>2.7133945924389558E-2</v>
      </c>
      <c r="AK15" s="124">
        <f t="shared" si="8"/>
        <v>-1.0612623116262765E-2</v>
      </c>
      <c r="AL15" s="124">
        <f t="shared" si="8"/>
        <v>-1.8160591975817209E-2</v>
      </c>
      <c r="AM15" s="124">
        <f t="shared" si="8"/>
        <v>-2.308111700136195E-2</v>
      </c>
      <c r="AN15" s="124">
        <f t="shared" si="8"/>
        <v>2.497548158350793E-2</v>
      </c>
      <c r="AO15" s="124">
        <f t="shared" si="8"/>
        <v>-6.4871908392487576E-3</v>
      </c>
      <c r="AP15" s="124">
        <f t="shared" si="8"/>
        <v>5.2763072257350219E-2</v>
      </c>
      <c r="AQ15" s="124">
        <f t="shared" si="8"/>
        <v>1.2344404039197787E-2</v>
      </c>
      <c r="AR15" s="124">
        <f t="shared" si="8"/>
        <v>8.425904478392976E-4</v>
      </c>
      <c r="AS15" s="124">
        <f t="shared" si="8"/>
        <v>-2.2690183814717768E-2</v>
      </c>
      <c r="AT15" s="124">
        <f t="shared" si="8"/>
        <v>2.8655029939417265E-2</v>
      </c>
      <c r="AU15" s="124">
        <f t="shared" si="8"/>
        <v>-1.5620382184426962E-3</v>
      </c>
      <c r="AV15" s="124">
        <f t="shared" si="8"/>
        <v>3.7293596528702899E-2</v>
      </c>
      <c r="AW15" s="124">
        <f t="shared" si="8"/>
        <v>-4.1225124196303753E-2</v>
      </c>
      <c r="AX15" s="124">
        <f t="shared" si="8"/>
        <v>-2.2098981848007737E-2</v>
      </c>
      <c r="AY15" s="124">
        <f t="shared" si="8"/>
        <v>-2.4159918007801928E-2</v>
      </c>
      <c r="AZ15" s="124">
        <f t="shared" si="8"/>
        <v>4.6523481477751538E-3</v>
      </c>
      <c r="BA15" s="124">
        <f t="shared" si="8"/>
        <v>5.718401368607795E-3</v>
      </c>
      <c r="BB15" s="124">
        <f t="shared" si="8"/>
        <v>-3.9781721670484327E-3</v>
      </c>
      <c r="BC15" s="124">
        <f t="shared" si="8"/>
        <v>-3.1728690928479963E-2</v>
      </c>
      <c r="BD15" s="124">
        <f t="shared" si="8"/>
        <v>-1.830151746088049E-2</v>
      </c>
      <c r="BE15" s="124">
        <f t="shared" si="8"/>
        <v>2.439161691821301E-2</v>
      </c>
      <c r="BF15" s="124">
        <f t="shared" si="8"/>
        <v>1.3656264320355271E-2</v>
      </c>
      <c r="BG15" s="124">
        <f t="shared" si="8"/>
        <v>-1.6814627723061304E-2</v>
      </c>
      <c r="BH15" s="124">
        <f t="shared" si="8"/>
        <v>-2.4531606274592388E-2</v>
      </c>
      <c r="BI15" s="124">
        <f t="shared" si="8"/>
        <v>-4.3678625938031956E-2</v>
      </c>
      <c r="BJ15" s="124">
        <f t="shared" si="8"/>
        <v>-3.6446522944757587E-2</v>
      </c>
      <c r="BK15" s="124">
        <f t="shared" si="8"/>
        <v>6.4566166052635321E-3</v>
      </c>
      <c r="BL15" s="124">
        <f t="shared" si="8"/>
        <v>1.0343173462904032E-2</v>
      </c>
      <c r="BM15" s="124">
        <f t="shared" si="8"/>
        <v>-3.4976885537176705E-2</v>
      </c>
      <c r="BN15" s="124">
        <f t="shared" si="8"/>
        <v>2.6993564745331211E-2</v>
      </c>
      <c r="BO15" s="124">
        <f t="shared" si="8"/>
        <v>-1.4984617902883635E-2</v>
      </c>
      <c r="BP15" s="124">
        <f t="shared" si="8"/>
        <v>3.1137834427869882E-2</v>
      </c>
      <c r="BQ15" s="124">
        <f t="shared" si="8"/>
        <v>4.4156969692253245E-2</v>
      </c>
      <c r="BR15" s="124">
        <f t="shared" si="8"/>
        <v>4.8958763242366476E-2</v>
      </c>
      <c r="BS15" s="124">
        <f t="shared" si="8"/>
        <v>2.3520878493610287E-2</v>
      </c>
      <c r="BT15" s="124">
        <f t="shared" si="8"/>
        <v>2.0980370753154176E-5</v>
      </c>
      <c r="BU15" s="124">
        <f t="shared" si="8"/>
        <v>-1.1942974099029224E-2</v>
      </c>
      <c r="BV15" s="124">
        <f t="shared" si="8"/>
        <v>-3.8176130493596916E-2</v>
      </c>
    </row>
    <row r="16" spans="2:75" x14ac:dyDescent="0.75">
      <c r="L16" s="120"/>
      <c r="M16" s="120"/>
      <c r="N16" s="120"/>
      <c r="O16" s="120"/>
      <c r="P16" s="120"/>
      <c r="Q16" s="120"/>
      <c r="R16" s="120"/>
      <c r="S16" s="120"/>
      <c r="T16" s="120"/>
      <c r="U16" s="120"/>
      <c r="V16" s="120"/>
    </row>
    <row r="17" spans="12:22" x14ac:dyDescent="0.75">
      <c r="L17" s="120"/>
      <c r="M17" s="120"/>
      <c r="N17" s="120"/>
      <c r="O17" s="120"/>
      <c r="P17" s="120"/>
      <c r="Q17" s="120"/>
      <c r="R17" s="120"/>
      <c r="S17" s="120"/>
      <c r="T17" s="120"/>
      <c r="U17" s="120"/>
      <c r="V17" s="120"/>
    </row>
  </sheetData>
  <mergeCells count="14">
    <mergeCell ref="B7:K7"/>
    <mergeCell ref="B2:K2"/>
    <mergeCell ref="B3:K3"/>
    <mergeCell ref="B4:K4"/>
    <mergeCell ref="B5:K5"/>
    <mergeCell ref="B6:K6"/>
    <mergeCell ref="B15:K15"/>
    <mergeCell ref="B9:K9"/>
    <mergeCell ref="B8:K8"/>
    <mergeCell ref="B10:K10"/>
    <mergeCell ref="B11:K11"/>
    <mergeCell ref="B12:K12"/>
    <mergeCell ref="B13:K13"/>
    <mergeCell ref="B14:K1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3"/>
  <dimension ref="A2:NU92"/>
  <sheetViews>
    <sheetView showGridLines="0" workbookViewId="0">
      <pane xSplit="1" topLeftCell="NP1" activePane="topRight" state="frozen"/>
      <selection activeCell="ML7" sqref="ML7"/>
      <selection pane="topRight" activeCell="NW10" sqref="NW10"/>
    </sheetView>
  </sheetViews>
  <sheetFormatPr defaultRowHeight="14.75" outlineLevelRow="1" x14ac:dyDescent="0.75"/>
  <cols>
    <col min="1" max="1" width="20.40625" bestFit="1" customWidth="1"/>
    <col min="14" max="14" width="9.1328125" customWidth="1"/>
    <col min="61" max="61" width="12.40625" bestFit="1" customWidth="1"/>
  </cols>
  <sheetData>
    <row r="2" spans="1:385" ht="32.25" customHeight="1" x14ac:dyDescent="0.75">
      <c r="A2" s="146" t="s">
        <v>25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</row>
    <row r="4" spans="1:385" ht="18.5" thickBot="1" x14ac:dyDescent="0.9">
      <c r="A4" s="25" t="s">
        <v>24</v>
      </c>
    </row>
    <row r="5" spans="1:385" ht="15.5" thickBot="1" x14ac:dyDescent="0.9">
      <c r="A5" s="9" t="s">
        <v>1</v>
      </c>
      <c r="B5" s="9">
        <v>34486</v>
      </c>
      <c r="C5" s="9">
        <v>34516</v>
      </c>
      <c r="D5" s="9">
        <v>34547</v>
      </c>
      <c r="E5" s="9">
        <v>34578</v>
      </c>
      <c r="F5" s="9">
        <v>34608</v>
      </c>
      <c r="G5" s="9">
        <v>34639</v>
      </c>
      <c r="H5" s="9">
        <v>34669</v>
      </c>
      <c r="I5" s="9">
        <v>34700</v>
      </c>
      <c r="J5" s="9">
        <v>34731</v>
      </c>
      <c r="K5" s="9">
        <v>34759</v>
      </c>
      <c r="L5" s="9">
        <v>34790</v>
      </c>
      <c r="M5" s="9">
        <v>34820</v>
      </c>
      <c r="N5" s="9">
        <v>34851</v>
      </c>
      <c r="O5" s="9">
        <v>34881</v>
      </c>
      <c r="P5" s="9">
        <v>34912</v>
      </c>
      <c r="Q5" s="9">
        <v>34943</v>
      </c>
      <c r="R5" s="9">
        <v>34973</v>
      </c>
      <c r="S5" s="9">
        <v>35004</v>
      </c>
      <c r="T5" s="9">
        <v>35034</v>
      </c>
      <c r="U5" s="9">
        <v>35065</v>
      </c>
      <c r="V5" s="9">
        <v>35096</v>
      </c>
      <c r="W5" s="9">
        <v>35125</v>
      </c>
      <c r="X5" s="9">
        <v>35156</v>
      </c>
      <c r="Y5" s="9">
        <v>35186</v>
      </c>
      <c r="Z5" s="9">
        <v>35217</v>
      </c>
      <c r="AA5" s="9">
        <v>35247</v>
      </c>
      <c r="AB5" s="9">
        <v>35278</v>
      </c>
      <c r="AC5" s="9">
        <v>35309</v>
      </c>
      <c r="AD5" s="9">
        <v>35339</v>
      </c>
      <c r="AE5" s="9">
        <v>35370</v>
      </c>
      <c r="AF5" s="9">
        <v>35400</v>
      </c>
      <c r="AG5" s="9">
        <v>35431</v>
      </c>
      <c r="AH5" s="9">
        <v>35462</v>
      </c>
      <c r="AI5" s="9">
        <v>35490</v>
      </c>
      <c r="AJ5" s="9">
        <v>35521</v>
      </c>
      <c r="AK5" s="9">
        <v>35551</v>
      </c>
      <c r="AL5" s="9">
        <v>35582</v>
      </c>
      <c r="AM5" s="9">
        <v>35612</v>
      </c>
      <c r="AN5" s="9">
        <v>35643</v>
      </c>
      <c r="AO5" s="9">
        <v>35674</v>
      </c>
      <c r="AP5" s="9">
        <v>35704</v>
      </c>
      <c r="AQ5" s="9">
        <v>35735</v>
      </c>
      <c r="AR5" s="9">
        <v>35765</v>
      </c>
      <c r="AS5" s="9">
        <v>35796</v>
      </c>
      <c r="AT5" s="9">
        <v>35827</v>
      </c>
      <c r="AU5" s="9">
        <v>35855</v>
      </c>
      <c r="AV5" s="9">
        <v>35886</v>
      </c>
      <c r="AW5" s="9">
        <v>35916</v>
      </c>
      <c r="AX5" s="9">
        <v>35947</v>
      </c>
      <c r="AY5" s="9">
        <v>35977</v>
      </c>
      <c r="AZ5" s="9">
        <v>36008</v>
      </c>
      <c r="BA5" s="9">
        <v>36039</v>
      </c>
      <c r="BB5" s="9">
        <v>36069</v>
      </c>
      <c r="BC5" s="9">
        <v>36100</v>
      </c>
      <c r="BD5" s="9">
        <v>36130</v>
      </c>
      <c r="BE5" s="9">
        <v>36161</v>
      </c>
      <c r="BF5" s="9">
        <v>36192</v>
      </c>
      <c r="BG5" s="9">
        <v>36220</v>
      </c>
      <c r="BH5" s="9">
        <v>36251</v>
      </c>
      <c r="BI5" s="9">
        <v>36281</v>
      </c>
      <c r="BJ5" s="9">
        <v>36312</v>
      </c>
      <c r="BK5" s="9">
        <v>36342</v>
      </c>
      <c r="BL5" s="9">
        <v>36373</v>
      </c>
      <c r="BM5" s="9">
        <v>36404</v>
      </c>
      <c r="BN5" s="9">
        <v>36434</v>
      </c>
      <c r="BO5" s="9">
        <v>36465</v>
      </c>
      <c r="BP5" s="9">
        <v>36495</v>
      </c>
      <c r="BQ5" s="9">
        <v>36526</v>
      </c>
      <c r="BR5" s="9">
        <v>36557</v>
      </c>
      <c r="BS5" s="9">
        <v>36586</v>
      </c>
      <c r="BT5" s="9">
        <v>36617</v>
      </c>
      <c r="BU5" s="9">
        <v>36647</v>
      </c>
      <c r="BV5" s="9">
        <v>36678</v>
      </c>
      <c r="BW5" s="9">
        <v>36708</v>
      </c>
      <c r="BX5" s="9">
        <v>36739</v>
      </c>
      <c r="BY5" s="9">
        <v>36770</v>
      </c>
      <c r="BZ5" s="9">
        <v>36800</v>
      </c>
      <c r="CA5" s="9">
        <v>36831</v>
      </c>
      <c r="CB5" s="9">
        <v>36861</v>
      </c>
      <c r="CC5" s="9">
        <v>36892</v>
      </c>
      <c r="CD5" s="9">
        <v>36923</v>
      </c>
      <c r="CE5" s="9">
        <v>36951</v>
      </c>
      <c r="CF5" s="9">
        <v>36982</v>
      </c>
      <c r="CG5" s="9">
        <v>37012</v>
      </c>
      <c r="CH5" s="9">
        <v>37043</v>
      </c>
      <c r="CI5" s="9">
        <v>37073</v>
      </c>
      <c r="CJ5" s="9">
        <v>37104</v>
      </c>
      <c r="CK5" s="9">
        <v>37135</v>
      </c>
      <c r="CL5" s="9">
        <v>37165</v>
      </c>
      <c r="CM5" s="9">
        <v>37196</v>
      </c>
      <c r="CN5" s="9">
        <v>37226</v>
      </c>
      <c r="CO5" s="9">
        <v>37257</v>
      </c>
      <c r="CP5" s="9">
        <v>37288</v>
      </c>
      <c r="CQ5" s="9">
        <v>37316</v>
      </c>
      <c r="CR5" s="9">
        <v>37347</v>
      </c>
      <c r="CS5" s="9">
        <v>37377</v>
      </c>
      <c r="CT5" s="9">
        <v>37408</v>
      </c>
      <c r="CU5" s="9">
        <v>37438</v>
      </c>
      <c r="CV5" s="9">
        <v>37469</v>
      </c>
      <c r="CW5" s="9">
        <v>37500</v>
      </c>
      <c r="CX5" s="9">
        <v>37530</v>
      </c>
      <c r="CY5" s="9">
        <v>37561</v>
      </c>
      <c r="CZ5" s="9">
        <v>37591</v>
      </c>
      <c r="DA5" s="9">
        <v>37622</v>
      </c>
      <c r="DB5" s="9">
        <v>37653</v>
      </c>
      <c r="DC5" s="9">
        <v>37681</v>
      </c>
      <c r="DD5" s="9">
        <v>37712</v>
      </c>
      <c r="DE5" s="9">
        <v>37742</v>
      </c>
      <c r="DF5" s="9">
        <v>37773</v>
      </c>
      <c r="DG5" s="9">
        <v>37803</v>
      </c>
      <c r="DH5" s="9">
        <v>37834</v>
      </c>
      <c r="DI5" s="9">
        <v>37865</v>
      </c>
      <c r="DJ5" s="9">
        <v>37895</v>
      </c>
      <c r="DK5" s="9">
        <v>37926</v>
      </c>
      <c r="DL5" s="9">
        <v>37956</v>
      </c>
      <c r="DM5" s="9">
        <v>37987</v>
      </c>
      <c r="DN5" s="9">
        <v>38018</v>
      </c>
      <c r="DO5" s="9">
        <v>38047</v>
      </c>
      <c r="DP5" s="9">
        <v>38078</v>
      </c>
      <c r="DQ5" s="9">
        <v>38108</v>
      </c>
      <c r="DR5" s="9">
        <v>38139</v>
      </c>
      <c r="DS5" s="9">
        <v>38169</v>
      </c>
      <c r="DT5" s="9">
        <v>38200</v>
      </c>
      <c r="DU5" s="9">
        <v>38231</v>
      </c>
      <c r="DV5" s="9">
        <v>38261</v>
      </c>
      <c r="DW5" s="9">
        <v>38292</v>
      </c>
      <c r="DX5" s="9">
        <v>38322</v>
      </c>
      <c r="DY5" s="9">
        <v>38353</v>
      </c>
      <c r="DZ5" s="9">
        <v>38384</v>
      </c>
      <c r="EA5" s="9">
        <v>38412</v>
      </c>
      <c r="EB5" s="9">
        <v>38443</v>
      </c>
      <c r="EC5" s="9">
        <v>38473</v>
      </c>
      <c r="ED5" s="9">
        <v>38504</v>
      </c>
      <c r="EE5" s="9">
        <v>38534</v>
      </c>
      <c r="EF5" s="9">
        <v>38565</v>
      </c>
      <c r="EG5" s="9">
        <v>38596</v>
      </c>
      <c r="EH5" s="9">
        <v>38626</v>
      </c>
      <c r="EI5" s="9">
        <v>38657</v>
      </c>
      <c r="EJ5" s="9">
        <v>38687</v>
      </c>
      <c r="EK5" s="9">
        <v>38718</v>
      </c>
      <c r="EL5" s="9">
        <v>38749</v>
      </c>
      <c r="EM5" s="9">
        <v>38777</v>
      </c>
      <c r="EN5" s="9">
        <v>38808</v>
      </c>
      <c r="EO5" s="9">
        <v>38838</v>
      </c>
      <c r="EP5" s="9">
        <v>38869</v>
      </c>
      <c r="EQ5" s="9">
        <v>38899</v>
      </c>
      <c r="ER5" s="9">
        <v>38930</v>
      </c>
      <c r="ES5" s="9">
        <v>38961</v>
      </c>
      <c r="ET5" s="9">
        <v>38991</v>
      </c>
      <c r="EU5" s="9">
        <v>39022</v>
      </c>
      <c r="EV5" s="9">
        <v>39052</v>
      </c>
      <c r="EW5" s="9">
        <v>39083</v>
      </c>
      <c r="EX5" s="9">
        <v>39114</v>
      </c>
      <c r="EY5" s="9">
        <v>39142</v>
      </c>
      <c r="EZ5" s="9">
        <v>39173</v>
      </c>
      <c r="FA5" s="9">
        <v>39203</v>
      </c>
      <c r="FB5" s="9">
        <v>39234</v>
      </c>
      <c r="FC5" s="9">
        <v>39264</v>
      </c>
      <c r="FD5" s="9">
        <v>39295</v>
      </c>
      <c r="FE5" s="9">
        <v>39326</v>
      </c>
      <c r="FF5" s="9">
        <v>39356</v>
      </c>
      <c r="FG5" s="9">
        <v>39387</v>
      </c>
      <c r="FH5" s="9">
        <v>39417</v>
      </c>
      <c r="FI5" s="9">
        <v>39448</v>
      </c>
      <c r="FJ5" s="9">
        <v>39479</v>
      </c>
      <c r="FK5" s="9">
        <v>39508</v>
      </c>
      <c r="FL5" s="9">
        <v>39539</v>
      </c>
      <c r="FM5" s="9">
        <v>39569</v>
      </c>
      <c r="FN5" s="9">
        <v>39600</v>
      </c>
      <c r="FO5" s="9">
        <v>39630</v>
      </c>
      <c r="FP5" s="9">
        <v>39661</v>
      </c>
      <c r="FQ5" s="9">
        <v>39692</v>
      </c>
      <c r="FR5" s="9">
        <v>39722</v>
      </c>
      <c r="FS5" s="9">
        <v>39753</v>
      </c>
      <c r="FT5" s="9">
        <v>39783</v>
      </c>
      <c r="FU5" s="9">
        <v>39814</v>
      </c>
      <c r="FV5" s="9">
        <v>39845</v>
      </c>
      <c r="FW5" s="9">
        <v>39873</v>
      </c>
      <c r="FX5" s="9">
        <v>39904</v>
      </c>
      <c r="FY5" s="9">
        <v>39934</v>
      </c>
      <c r="FZ5" s="9">
        <v>39965</v>
      </c>
      <c r="GA5" s="9">
        <v>39995</v>
      </c>
      <c r="GB5" s="9">
        <v>40026</v>
      </c>
      <c r="GC5" s="9">
        <v>40057</v>
      </c>
      <c r="GD5" s="9">
        <v>40087</v>
      </c>
      <c r="GE5" s="9">
        <v>40118</v>
      </c>
      <c r="GF5" s="9">
        <v>40148</v>
      </c>
      <c r="GG5" s="9">
        <v>40179</v>
      </c>
      <c r="GH5" s="9">
        <v>40210</v>
      </c>
      <c r="GI5" s="9">
        <v>40238</v>
      </c>
      <c r="GJ5" s="9">
        <v>40269</v>
      </c>
      <c r="GK5" s="9">
        <v>40299</v>
      </c>
      <c r="GL5" s="9">
        <v>40330</v>
      </c>
      <c r="GM5" s="9">
        <v>40360</v>
      </c>
      <c r="GN5" s="9">
        <v>40391</v>
      </c>
      <c r="GO5" s="9">
        <v>40422</v>
      </c>
      <c r="GP5" s="9">
        <v>40452</v>
      </c>
      <c r="GQ5" s="9">
        <v>40483</v>
      </c>
      <c r="GR5" s="9">
        <v>40513</v>
      </c>
      <c r="GS5" s="9">
        <v>40544</v>
      </c>
      <c r="GT5" s="9">
        <v>40575</v>
      </c>
      <c r="GU5" s="9">
        <v>40603</v>
      </c>
      <c r="GV5" s="9">
        <v>40634</v>
      </c>
      <c r="GW5" s="9">
        <v>40664</v>
      </c>
      <c r="GX5" s="9">
        <v>40695</v>
      </c>
      <c r="GY5" s="9">
        <v>40725</v>
      </c>
      <c r="GZ5" s="9">
        <v>40756</v>
      </c>
      <c r="HA5" s="9">
        <v>40787</v>
      </c>
      <c r="HB5" s="9">
        <v>40817</v>
      </c>
      <c r="HC5" s="9">
        <v>40848</v>
      </c>
      <c r="HD5" s="9">
        <v>40878</v>
      </c>
      <c r="HE5" s="9">
        <v>40909</v>
      </c>
      <c r="HF5" s="9">
        <v>40940</v>
      </c>
      <c r="HG5" s="9">
        <v>40969</v>
      </c>
      <c r="HH5" s="9">
        <v>41000</v>
      </c>
      <c r="HI5" s="9">
        <v>41030</v>
      </c>
      <c r="HJ5" s="9">
        <v>41061</v>
      </c>
      <c r="HK5" s="9">
        <v>41091</v>
      </c>
      <c r="HL5" s="9">
        <v>41122</v>
      </c>
      <c r="HM5" s="9">
        <v>41153</v>
      </c>
      <c r="HN5" s="9">
        <v>41183</v>
      </c>
      <c r="HO5" s="9">
        <v>41214</v>
      </c>
      <c r="HP5" s="9">
        <v>41244</v>
      </c>
      <c r="HQ5" s="9">
        <v>41275</v>
      </c>
      <c r="HR5" s="9">
        <v>41306</v>
      </c>
      <c r="HS5" s="9">
        <v>41334</v>
      </c>
      <c r="HT5" s="9">
        <v>41365</v>
      </c>
      <c r="HU5" s="9">
        <v>41395</v>
      </c>
      <c r="HV5" s="9">
        <v>41426</v>
      </c>
      <c r="HW5" s="9">
        <v>41456</v>
      </c>
      <c r="HX5" s="9">
        <v>41487</v>
      </c>
      <c r="HY5" s="9">
        <v>41518</v>
      </c>
      <c r="HZ5" s="9">
        <v>41548</v>
      </c>
      <c r="IA5" s="9">
        <v>41579</v>
      </c>
      <c r="IB5" s="9">
        <v>41609</v>
      </c>
      <c r="IC5" s="9">
        <v>41640</v>
      </c>
      <c r="ID5" s="9">
        <v>41671</v>
      </c>
      <c r="IE5" s="9">
        <v>41699</v>
      </c>
      <c r="IF5" s="9">
        <v>41730</v>
      </c>
      <c r="IG5" s="9">
        <v>41760</v>
      </c>
      <c r="IH5" s="9">
        <v>41791</v>
      </c>
      <c r="II5" s="9">
        <v>41821</v>
      </c>
      <c r="IJ5" s="9">
        <v>41852</v>
      </c>
      <c r="IK5" s="9">
        <v>41883</v>
      </c>
      <c r="IL5" s="9">
        <v>41913</v>
      </c>
      <c r="IM5" s="9">
        <v>41944</v>
      </c>
      <c r="IN5" s="9">
        <v>41974</v>
      </c>
      <c r="IO5" s="9">
        <v>42005</v>
      </c>
      <c r="IP5" s="9">
        <v>42036</v>
      </c>
      <c r="IQ5" s="9">
        <v>42064</v>
      </c>
      <c r="IR5" s="9">
        <v>42095</v>
      </c>
      <c r="IS5" s="9">
        <v>42125</v>
      </c>
      <c r="IT5" s="9">
        <v>42156</v>
      </c>
      <c r="IU5" s="9">
        <v>42186</v>
      </c>
      <c r="IV5" s="9">
        <v>42217</v>
      </c>
      <c r="IW5" s="9">
        <v>42248</v>
      </c>
      <c r="IX5" s="9">
        <v>42278</v>
      </c>
      <c r="IY5" s="9">
        <v>42309</v>
      </c>
      <c r="IZ5" s="9">
        <v>42339</v>
      </c>
      <c r="JA5" s="9">
        <v>42370</v>
      </c>
      <c r="JB5" s="9">
        <v>42401</v>
      </c>
      <c r="JC5" s="9">
        <v>42430</v>
      </c>
      <c r="JD5" s="9">
        <v>42461</v>
      </c>
      <c r="JE5" s="9">
        <v>42491</v>
      </c>
      <c r="JF5" s="9">
        <v>42522</v>
      </c>
      <c r="JG5" s="9">
        <v>42552</v>
      </c>
      <c r="JH5" s="9">
        <v>42583</v>
      </c>
      <c r="JI5" s="9">
        <v>42614</v>
      </c>
      <c r="JJ5" s="9">
        <v>42644</v>
      </c>
      <c r="JK5" s="9">
        <v>42675</v>
      </c>
      <c r="JL5" s="9">
        <v>42705</v>
      </c>
      <c r="JM5" s="9">
        <v>42736</v>
      </c>
      <c r="JN5" s="9">
        <v>42767</v>
      </c>
      <c r="JO5" s="9">
        <v>42795</v>
      </c>
      <c r="JP5" s="9">
        <v>42826</v>
      </c>
      <c r="JQ5" s="9">
        <v>42856</v>
      </c>
      <c r="JR5" s="9">
        <v>42887</v>
      </c>
      <c r="JS5" s="9">
        <v>42917</v>
      </c>
      <c r="JT5" s="9">
        <v>42948</v>
      </c>
      <c r="JU5" s="9">
        <v>42979</v>
      </c>
      <c r="JV5" s="9">
        <v>43009</v>
      </c>
      <c r="JW5" s="9">
        <v>43040</v>
      </c>
      <c r="JX5" s="9">
        <v>43070</v>
      </c>
      <c r="JY5" s="9">
        <v>43101</v>
      </c>
      <c r="JZ5" s="9">
        <v>43132</v>
      </c>
      <c r="KA5" s="9">
        <v>43160</v>
      </c>
      <c r="KB5" s="9">
        <v>43191</v>
      </c>
      <c r="KC5" s="9">
        <v>43221</v>
      </c>
      <c r="KD5" s="9">
        <v>43252</v>
      </c>
      <c r="KE5" s="9">
        <v>43282</v>
      </c>
      <c r="KF5" s="9">
        <v>43313</v>
      </c>
      <c r="KG5" s="9">
        <v>43344</v>
      </c>
      <c r="KH5" s="9">
        <v>43374</v>
      </c>
      <c r="KI5" s="9">
        <v>43405</v>
      </c>
      <c r="KJ5" s="9">
        <v>43435</v>
      </c>
      <c r="KK5" s="9">
        <v>43466</v>
      </c>
      <c r="KL5" s="9">
        <v>43497</v>
      </c>
      <c r="KM5" s="9">
        <v>43525</v>
      </c>
      <c r="KN5" s="9">
        <v>43556</v>
      </c>
      <c r="KO5" s="9">
        <v>43586</v>
      </c>
      <c r="KP5" s="9">
        <v>43617</v>
      </c>
      <c r="KQ5" s="9">
        <v>43647</v>
      </c>
      <c r="KR5" s="9">
        <v>43678</v>
      </c>
      <c r="KS5" s="9">
        <v>43709</v>
      </c>
      <c r="KT5" s="9">
        <v>43739</v>
      </c>
      <c r="KU5" s="9">
        <v>43770</v>
      </c>
      <c r="KV5" s="9">
        <v>43800</v>
      </c>
      <c r="KW5" s="9">
        <v>43831</v>
      </c>
      <c r="KX5" s="9">
        <v>43862</v>
      </c>
      <c r="KY5" s="9">
        <v>43891</v>
      </c>
      <c r="KZ5" s="9">
        <v>43922</v>
      </c>
      <c r="LA5" s="9">
        <v>43952</v>
      </c>
      <c r="LB5" s="9">
        <v>43983</v>
      </c>
      <c r="LC5" s="9">
        <v>44013</v>
      </c>
      <c r="LD5" s="9">
        <v>44044</v>
      </c>
      <c r="LE5" s="9">
        <v>44075</v>
      </c>
      <c r="LF5" s="9">
        <v>44105</v>
      </c>
      <c r="LG5" s="9">
        <v>44136</v>
      </c>
      <c r="LH5" s="9">
        <v>44166</v>
      </c>
      <c r="LI5" s="9">
        <v>44197</v>
      </c>
      <c r="LJ5" s="9">
        <v>44228</v>
      </c>
      <c r="LK5" s="9">
        <v>44256</v>
      </c>
      <c r="LL5" s="9">
        <v>44287</v>
      </c>
      <c r="LM5" s="9">
        <v>44317</v>
      </c>
      <c r="LN5" s="9">
        <v>44348</v>
      </c>
      <c r="LO5" s="9">
        <v>44378</v>
      </c>
      <c r="LP5" s="9">
        <v>44409</v>
      </c>
      <c r="LQ5" s="9">
        <v>44440</v>
      </c>
      <c r="LR5" s="9">
        <v>44470</v>
      </c>
      <c r="LS5" s="9">
        <v>44501</v>
      </c>
      <c r="LT5" s="9">
        <v>44531</v>
      </c>
      <c r="LU5" s="9">
        <v>44562</v>
      </c>
      <c r="LV5" s="9">
        <v>44593</v>
      </c>
      <c r="LW5" s="9">
        <v>44621</v>
      </c>
      <c r="LX5" s="9">
        <v>44652</v>
      </c>
      <c r="LY5" s="9">
        <v>44682</v>
      </c>
      <c r="LZ5" s="9">
        <v>44713</v>
      </c>
      <c r="MA5" s="9">
        <v>44743</v>
      </c>
      <c r="MB5" s="9">
        <v>44774</v>
      </c>
      <c r="MC5" s="9">
        <v>44805</v>
      </c>
      <c r="MD5" s="9">
        <v>44835</v>
      </c>
      <c r="ME5" s="9">
        <v>44866</v>
      </c>
      <c r="MF5" s="9">
        <v>44896</v>
      </c>
      <c r="MG5" s="9">
        <v>44927</v>
      </c>
      <c r="MH5" s="9">
        <v>44958</v>
      </c>
      <c r="MI5" s="9">
        <v>44986</v>
      </c>
      <c r="MJ5" s="9">
        <v>45017</v>
      </c>
      <c r="MK5" s="9">
        <v>45047</v>
      </c>
      <c r="ML5" s="9">
        <v>45078</v>
      </c>
      <c r="MM5" s="9">
        <v>45108</v>
      </c>
      <c r="MN5" s="9">
        <v>45139</v>
      </c>
      <c r="MO5" s="9">
        <v>45170</v>
      </c>
      <c r="MP5" s="9">
        <v>45200</v>
      </c>
      <c r="MQ5" s="9">
        <v>45231</v>
      </c>
      <c r="MR5" s="9">
        <v>45261</v>
      </c>
      <c r="MS5" s="9">
        <v>45292</v>
      </c>
      <c r="MT5" s="9">
        <v>45323</v>
      </c>
      <c r="MU5" s="9">
        <v>45352</v>
      </c>
      <c r="MV5" s="9">
        <v>45383</v>
      </c>
      <c r="MW5" s="9">
        <v>45413</v>
      </c>
      <c r="MX5" s="9">
        <v>45444</v>
      </c>
      <c r="MY5" s="9">
        <v>45474</v>
      </c>
      <c r="MZ5" s="9">
        <v>45505</v>
      </c>
      <c r="NA5" s="9">
        <v>45536</v>
      </c>
      <c r="NB5" s="9">
        <v>45566</v>
      </c>
      <c r="NC5" s="9">
        <v>45597</v>
      </c>
      <c r="ND5" s="9">
        <v>45627</v>
      </c>
      <c r="NE5" s="9">
        <v>45658</v>
      </c>
      <c r="NF5" s="9">
        <v>45689</v>
      </c>
      <c r="NG5" s="9">
        <v>45717</v>
      </c>
      <c r="NH5" s="9">
        <v>45748</v>
      </c>
      <c r="NI5" s="9">
        <v>45778</v>
      </c>
      <c r="NJ5" s="9">
        <v>45809</v>
      </c>
      <c r="NK5" s="9">
        <v>45839</v>
      </c>
      <c r="NL5" s="9">
        <v>45870</v>
      </c>
      <c r="NM5" s="9">
        <v>45901</v>
      </c>
      <c r="NN5" s="9">
        <v>45931</v>
      </c>
      <c r="NO5" s="9">
        <v>45962</v>
      </c>
      <c r="NP5" s="9">
        <v>45992</v>
      </c>
      <c r="NQ5" s="9">
        <v>46023</v>
      </c>
      <c r="NR5" s="9">
        <v>46054</v>
      </c>
      <c r="NS5" s="9">
        <v>46082</v>
      </c>
      <c r="NT5" s="9">
        <v>46113</v>
      </c>
      <c r="NU5" s="9">
        <v>46143</v>
      </c>
    </row>
    <row r="6" spans="1:385" x14ac:dyDescent="0.75">
      <c r="A6" s="7" t="s">
        <v>18</v>
      </c>
      <c r="B6" s="7">
        <v>72.035084107584083</v>
      </c>
      <c r="C6" s="7">
        <v>87.880088230304665</v>
      </c>
      <c r="D6" s="7">
        <v>105.89540612770128</v>
      </c>
      <c r="E6" s="7">
        <v>107.61592540731901</v>
      </c>
      <c r="F6" s="7">
        <v>111.84379651511296</v>
      </c>
      <c r="G6" s="7">
        <v>113.87547128649608</v>
      </c>
      <c r="H6" s="7">
        <v>115.26525989474951</v>
      </c>
      <c r="I6" s="7">
        <v>116.89251978460814</v>
      </c>
      <c r="J6" s="7">
        <v>116.73054156703171</v>
      </c>
      <c r="K6" s="7">
        <v>107.5751399751219</v>
      </c>
      <c r="L6" s="7">
        <v>96.033480626398614</v>
      </c>
      <c r="M6" s="7">
        <v>96.290769386222692</v>
      </c>
      <c r="N6" s="7">
        <v>95.239581956813709</v>
      </c>
      <c r="O6" s="7">
        <v>90.76416498893866</v>
      </c>
      <c r="P6" s="7">
        <v>90.560893455821983</v>
      </c>
      <c r="Q6" s="7">
        <v>89.761145332292273</v>
      </c>
      <c r="R6" s="7">
        <v>88.507927829945643</v>
      </c>
      <c r="S6" s="7">
        <v>87.279650954150256</v>
      </c>
      <c r="T6" s="7">
        <v>88.643369454329232</v>
      </c>
      <c r="U6" s="7">
        <v>93.078633887458736</v>
      </c>
      <c r="V6" s="7">
        <v>93.872982666221546</v>
      </c>
      <c r="W6" s="7">
        <v>96.987153442564278</v>
      </c>
      <c r="X6" s="7">
        <v>95.991574129835271</v>
      </c>
      <c r="Y6" s="7">
        <v>92.474276177854108</v>
      </c>
      <c r="Z6" s="7">
        <v>93.097029999339384</v>
      </c>
      <c r="AA6" s="7">
        <v>93.025165254759116</v>
      </c>
      <c r="AB6" s="7">
        <v>97.274751845566598</v>
      </c>
      <c r="AC6" s="7">
        <v>97.090492945841632</v>
      </c>
      <c r="AD6" s="7">
        <v>96.288909209978101</v>
      </c>
      <c r="AE6" s="7">
        <v>99.350778434507831</v>
      </c>
      <c r="AF6" s="7">
        <v>100.94865899849719</v>
      </c>
      <c r="AG6" s="7">
        <v>103.0217828860423</v>
      </c>
      <c r="AH6" s="7">
        <v>100.38384018424161</v>
      </c>
      <c r="AI6" s="7">
        <v>104.78609674286668</v>
      </c>
      <c r="AJ6" s="7">
        <v>107.16665265838682</v>
      </c>
      <c r="AK6" s="7">
        <v>98.781428200333437</v>
      </c>
      <c r="AL6" s="7">
        <v>95.44883683351398</v>
      </c>
      <c r="AM6" s="7">
        <v>97.085443489241669</v>
      </c>
      <c r="AN6" s="7">
        <v>94.287587674552412</v>
      </c>
      <c r="AO6" s="7">
        <v>84.701362504148221</v>
      </c>
      <c r="AP6" s="7">
        <v>79.900177365137225</v>
      </c>
      <c r="AQ6" s="7">
        <v>83.156039513604583</v>
      </c>
      <c r="AR6" s="7">
        <v>80.292361808264971</v>
      </c>
      <c r="AS6" s="7">
        <v>82.89088820508394</v>
      </c>
      <c r="AT6" s="7">
        <v>93.253944808116501</v>
      </c>
      <c r="AU6" s="7">
        <v>88.545565838385443</v>
      </c>
      <c r="AV6" s="7">
        <v>80.441144094513447</v>
      </c>
      <c r="AW6" s="7">
        <v>79.18510554128666</v>
      </c>
      <c r="AX6" s="7">
        <v>84.633745253455331</v>
      </c>
      <c r="AY6" s="7">
        <v>92.87437783254245</v>
      </c>
      <c r="AZ6" s="7">
        <v>99.751488422736955</v>
      </c>
      <c r="BA6" s="7">
        <v>102.9926733048184</v>
      </c>
      <c r="BB6" s="7">
        <v>105.18462676563749</v>
      </c>
      <c r="BC6" s="7">
        <v>100.27133647418223</v>
      </c>
      <c r="BD6" s="7">
        <v>86.535423761742138</v>
      </c>
      <c r="BE6" s="7">
        <v>87.18327689251494</v>
      </c>
      <c r="BF6" s="7">
        <v>82.657784354805557</v>
      </c>
      <c r="BG6" s="7">
        <v>68.780714224489188</v>
      </c>
      <c r="BH6" s="7">
        <v>68.109156392301813</v>
      </c>
      <c r="BI6" s="7">
        <v>69.939587848982029</v>
      </c>
      <c r="BJ6" s="7">
        <v>82.602287031690352</v>
      </c>
      <c r="BK6" s="7">
        <v>89.989359692385932</v>
      </c>
      <c r="BL6" s="7">
        <v>87.159736367178198</v>
      </c>
      <c r="BM6" s="7">
        <v>87.983152762111544</v>
      </c>
      <c r="BN6" s="7">
        <v>85.490972646197392</v>
      </c>
      <c r="BO6" s="7">
        <v>83.425163998669717</v>
      </c>
      <c r="BP6" s="7">
        <v>82.515695997259726</v>
      </c>
      <c r="BQ6" s="7">
        <v>88.478987608685159</v>
      </c>
      <c r="BR6" s="7">
        <v>97.262831896898717</v>
      </c>
      <c r="BS6" s="7">
        <v>87.962495619485452</v>
      </c>
      <c r="BT6" s="7">
        <v>78.757215106843461</v>
      </c>
      <c r="BU6" s="7">
        <v>74.587492598155848</v>
      </c>
      <c r="BV6" s="7">
        <v>80.502638839000753</v>
      </c>
      <c r="BW6" s="7">
        <v>84.555305174863378</v>
      </c>
      <c r="BX6" s="7">
        <v>75.086124703716223</v>
      </c>
      <c r="BY6" s="7">
        <v>77.172568312908083</v>
      </c>
      <c r="BZ6" s="7">
        <v>85.655788415339927</v>
      </c>
      <c r="CA6" s="7">
        <v>85.672400879318403</v>
      </c>
      <c r="CB6" s="7">
        <v>86.980816851185367</v>
      </c>
      <c r="CC6" s="7">
        <v>100.03659310915785</v>
      </c>
      <c r="CD6" s="7">
        <v>101.79433469953578</v>
      </c>
      <c r="CE6" s="7">
        <v>98.701074327341615</v>
      </c>
      <c r="CF6" s="7">
        <v>94.311904457684193</v>
      </c>
      <c r="CG6" s="7">
        <v>94.017739422970124</v>
      </c>
      <c r="CH6" s="7">
        <v>65.465364398348996</v>
      </c>
      <c r="CI6" s="7">
        <v>77.585457695050565</v>
      </c>
      <c r="CJ6" s="7">
        <v>75.174908466217005</v>
      </c>
      <c r="CK6" s="7">
        <v>80.579322185087847</v>
      </c>
      <c r="CL6" s="7">
        <v>67.408887204700619</v>
      </c>
      <c r="CM6" s="7">
        <v>62.670672825452591</v>
      </c>
      <c r="CN6" s="7">
        <v>73.675848459970936</v>
      </c>
      <c r="CO6" s="7">
        <v>72.752515210144637</v>
      </c>
      <c r="CP6" s="7">
        <v>77.489708384869701</v>
      </c>
      <c r="CQ6" s="7">
        <v>77.244890639318385</v>
      </c>
      <c r="CR6" s="7">
        <v>83.829006971102586</v>
      </c>
      <c r="CS6" s="7">
        <v>84.386762244771106</v>
      </c>
      <c r="CT6" s="7">
        <v>72.313413266035425</v>
      </c>
      <c r="CU6" s="7">
        <v>82.450221759608581</v>
      </c>
      <c r="CV6" s="7">
        <v>78.634019590660373</v>
      </c>
      <c r="CW6" s="7">
        <v>89.145723075284195</v>
      </c>
      <c r="CX6" s="7">
        <v>82.079277832388172</v>
      </c>
      <c r="CY6" s="7">
        <v>84.631416938715276</v>
      </c>
      <c r="CZ6" s="7">
        <v>87.829684751101681</v>
      </c>
      <c r="DA6" s="7">
        <v>88.661851784891951</v>
      </c>
      <c r="DB6" s="7">
        <v>89.940445847339078</v>
      </c>
      <c r="DC6" s="7">
        <v>89.96856978499352</v>
      </c>
      <c r="DD6" s="7">
        <v>95.02524741352417</v>
      </c>
      <c r="DE6" s="7">
        <v>99.991301184606371</v>
      </c>
      <c r="DF6" s="7">
        <v>106.13136495784194</v>
      </c>
      <c r="DG6" s="7">
        <v>100.9148604125742</v>
      </c>
      <c r="DH6" s="7">
        <v>96.825329009258837</v>
      </c>
      <c r="DI6" s="7">
        <v>95.306206467175826</v>
      </c>
      <c r="DJ6" s="7">
        <v>96.482808543250641</v>
      </c>
      <c r="DK6" s="7">
        <v>100.87561295676802</v>
      </c>
      <c r="DL6" s="7">
        <v>106.28667225481979</v>
      </c>
      <c r="DM6" s="7">
        <v>120.6573839950486</v>
      </c>
      <c r="DN6" s="7">
        <v>113.4790561139298</v>
      </c>
      <c r="DO6" s="7">
        <v>103.85414323277853</v>
      </c>
      <c r="DP6" s="7">
        <v>94.673884503731443</v>
      </c>
      <c r="DQ6" s="7">
        <v>118.36519523400557</v>
      </c>
      <c r="DR6" s="7">
        <v>107.75115557935338</v>
      </c>
      <c r="DS6" s="7">
        <v>109.00589533424709</v>
      </c>
      <c r="DT6" s="7">
        <v>114.97005175890854</v>
      </c>
      <c r="DU6" s="7">
        <v>125.29325699920952</v>
      </c>
      <c r="DV6" s="7">
        <v>132.96424799692326</v>
      </c>
      <c r="DW6" s="7">
        <v>136.8962906926717</v>
      </c>
      <c r="DX6" s="7">
        <v>129.61734027561573</v>
      </c>
      <c r="DY6" s="7">
        <v>137.32745406192186</v>
      </c>
      <c r="DZ6" s="7">
        <v>138.67272951976003</v>
      </c>
      <c r="EA6" s="7">
        <v>132.87917317718961</v>
      </c>
      <c r="EB6" s="7">
        <v>132.74318239302352</v>
      </c>
      <c r="EC6" s="7">
        <v>128.20367985779865</v>
      </c>
      <c r="ED6" s="7">
        <v>129.45412899605768</v>
      </c>
      <c r="EE6" s="7">
        <v>133.41174385974051</v>
      </c>
      <c r="EF6" s="7">
        <v>117.15767996778419</v>
      </c>
      <c r="EG6" s="7">
        <v>105.81581592013761</v>
      </c>
      <c r="EH6" s="7">
        <v>101.19666410245668</v>
      </c>
      <c r="EI6" s="7">
        <v>115.94010348445183</v>
      </c>
      <c r="EJ6" s="7">
        <v>120.15683290597889</v>
      </c>
      <c r="EK6" s="7">
        <v>127.67128886443609</v>
      </c>
      <c r="EL6" s="7">
        <v>135.37076446525694</v>
      </c>
      <c r="EM6" s="7">
        <v>134.35598029234535</v>
      </c>
      <c r="EN6" s="7">
        <v>126.15873206387177</v>
      </c>
      <c r="EO6" s="7">
        <v>131.7590170693004</v>
      </c>
      <c r="EP6" s="7">
        <v>130.40301154824843</v>
      </c>
      <c r="EQ6" s="7">
        <v>128.48013882093289</v>
      </c>
      <c r="ER6" s="7">
        <v>122.90480665109273</v>
      </c>
      <c r="ES6" s="7">
        <v>130.01330410080567</v>
      </c>
      <c r="ET6" s="7">
        <v>134.60915691978738</v>
      </c>
      <c r="EU6" s="7">
        <v>137.40974922005805</v>
      </c>
      <c r="EV6" s="7">
        <v>128.52530799269243</v>
      </c>
      <c r="EW6" s="7">
        <v>130.00989334255553</v>
      </c>
      <c r="EX6" s="7">
        <v>132.24486040930969</v>
      </c>
      <c r="EY6" s="7">
        <v>123.1248720315819</v>
      </c>
      <c r="EZ6" s="7">
        <v>124.25175311718175</v>
      </c>
      <c r="FA6" s="7">
        <v>122.52818219500278</v>
      </c>
      <c r="FB6" s="7">
        <v>122.66097576189975</v>
      </c>
      <c r="FC6" s="7">
        <v>124.57736135462403</v>
      </c>
      <c r="FD6" s="7">
        <v>124.79791626208848</v>
      </c>
      <c r="FE6" s="7">
        <v>126.22904164170099</v>
      </c>
      <c r="FF6" s="7">
        <v>126.56637576148951</v>
      </c>
      <c r="FG6" s="7">
        <v>131.41386986120614</v>
      </c>
      <c r="FH6" s="7">
        <v>137.36367166341938</v>
      </c>
      <c r="FI6" s="7">
        <v>140.21983583727032</v>
      </c>
      <c r="FJ6" s="7">
        <v>143.63472600189107</v>
      </c>
      <c r="FK6" s="7">
        <v>145.98202658339676</v>
      </c>
      <c r="FL6" s="7">
        <v>144.41857142426727</v>
      </c>
      <c r="FM6" s="7">
        <v>144.29279657480842</v>
      </c>
      <c r="FN6" s="7">
        <v>139.0836964948063</v>
      </c>
      <c r="FO6" s="7">
        <v>127.03832817430879</v>
      </c>
      <c r="FP6" s="7">
        <v>130.70839746003753</v>
      </c>
      <c r="FQ6" s="7">
        <v>138.13522503935235</v>
      </c>
      <c r="FR6" s="7">
        <v>137.90033183577887</v>
      </c>
      <c r="FS6" s="7">
        <v>131.03866366625601</v>
      </c>
      <c r="FT6" s="7">
        <v>126.12429062418761</v>
      </c>
      <c r="FU6" s="7">
        <v>123.36693994921157</v>
      </c>
      <c r="FV6" s="7">
        <v>130.92193266427665</v>
      </c>
      <c r="FW6" s="7">
        <v>135.05510304924738</v>
      </c>
      <c r="FX6" s="7">
        <v>122.87828139921913</v>
      </c>
      <c r="FY6" s="7">
        <v>123.48867520498328</v>
      </c>
      <c r="FZ6" s="7">
        <v>132.50162726431608</v>
      </c>
      <c r="GA6" s="7">
        <v>138.20049425985832</v>
      </c>
      <c r="GB6" s="7">
        <v>138.26963337979396</v>
      </c>
      <c r="GC6" s="7">
        <v>145.42196318443928</v>
      </c>
      <c r="GD6" s="7">
        <v>153.1872280921597</v>
      </c>
      <c r="GE6" s="7">
        <v>151.97302641148525</v>
      </c>
      <c r="GF6" s="7">
        <v>153.15026008899764</v>
      </c>
      <c r="GG6" s="7">
        <v>157.36309564319299</v>
      </c>
      <c r="GH6" s="7">
        <v>156.93309581093899</v>
      </c>
      <c r="GI6" s="7">
        <v>155.04277083275326</v>
      </c>
      <c r="GJ6" s="7">
        <v>149.24664745135149</v>
      </c>
      <c r="GK6" s="7">
        <v>150.47207080382793</v>
      </c>
      <c r="GL6" s="7">
        <v>157.94580635968666</v>
      </c>
      <c r="GM6" s="7">
        <v>153.30408738684883</v>
      </c>
      <c r="GN6" s="7">
        <v>160.69003018437331</v>
      </c>
      <c r="GO6" s="7">
        <v>160.20294906705266</v>
      </c>
      <c r="GP6" s="7">
        <v>153.59487064297232</v>
      </c>
      <c r="GQ6" s="7">
        <v>158.29157182177022</v>
      </c>
      <c r="GR6" s="7">
        <v>164.60848069825931</v>
      </c>
      <c r="GS6" s="7">
        <v>158.94710310560475</v>
      </c>
      <c r="GT6" s="7">
        <v>160.38547412708112</v>
      </c>
      <c r="GU6" s="7">
        <v>156.88597847431691</v>
      </c>
      <c r="GV6" s="7">
        <v>156.20170273171567</v>
      </c>
      <c r="GW6" s="7">
        <v>148.47890246531341</v>
      </c>
      <c r="GX6" s="7">
        <v>150.29014158005305</v>
      </c>
      <c r="GY6" s="7">
        <v>149.20502638560606</v>
      </c>
      <c r="GZ6" s="7">
        <v>147.3133045026496</v>
      </c>
      <c r="HA6" s="7">
        <v>150.02666162955819</v>
      </c>
      <c r="HB6" s="7">
        <v>148.21166181532564</v>
      </c>
      <c r="HC6" s="7">
        <v>152.74400417743351</v>
      </c>
      <c r="HD6" s="7">
        <v>153.54691561776968</v>
      </c>
      <c r="HE6" s="7">
        <v>153.73196534988216</v>
      </c>
      <c r="HF6" s="7">
        <v>168.16447478995181</v>
      </c>
      <c r="HG6" s="7">
        <v>161.36902752692384</v>
      </c>
      <c r="HH6" s="7">
        <v>160.81365360527806</v>
      </c>
      <c r="HI6" s="7">
        <v>157.03435190559668</v>
      </c>
      <c r="HJ6" s="7">
        <v>158.27345374617124</v>
      </c>
      <c r="HK6" s="7">
        <v>157.93947286852668</v>
      </c>
      <c r="HL6" s="7">
        <v>154.85617229679468</v>
      </c>
      <c r="HM6" s="7">
        <v>155.47865535511264</v>
      </c>
      <c r="HN6" s="7">
        <v>157.54213330252475</v>
      </c>
      <c r="HO6" s="7">
        <v>156.09304378901084</v>
      </c>
      <c r="HP6" s="7">
        <v>159.29878738802913</v>
      </c>
      <c r="HQ6" s="7">
        <v>161.74663452704985</v>
      </c>
      <c r="HR6" s="7">
        <v>165.7560126470282</v>
      </c>
      <c r="HS6" s="7">
        <v>156.01655320287884</v>
      </c>
      <c r="HT6" s="7">
        <v>154.56739554755956</v>
      </c>
      <c r="HU6" s="7">
        <v>146.73455857534503</v>
      </c>
      <c r="HV6" s="7">
        <v>147.34132402550603</v>
      </c>
      <c r="HW6" s="7">
        <v>137.11608674337435</v>
      </c>
      <c r="HX6" s="7">
        <v>132.57317252648687</v>
      </c>
      <c r="HY6" s="7">
        <v>140.39785456970483</v>
      </c>
      <c r="HZ6" s="7">
        <v>140.58371593300248</v>
      </c>
      <c r="IA6" s="7">
        <v>138.95733235173543</v>
      </c>
      <c r="IB6" s="7">
        <v>136.98672384203761</v>
      </c>
      <c r="IC6" s="7">
        <v>132.14228014691838</v>
      </c>
      <c r="ID6" s="7">
        <v>138.4362600242855</v>
      </c>
      <c r="IE6" s="7">
        <v>124.0404025127214</v>
      </c>
      <c r="IF6" s="7">
        <v>121.1141589950787</v>
      </c>
      <c r="IG6" s="7">
        <v>110.57459243069391</v>
      </c>
      <c r="IH6" s="7">
        <v>110.59857644173864</v>
      </c>
      <c r="II6" s="7">
        <v>111.68955161559086</v>
      </c>
      <c r="IJ6" s="7">
        <v>110.83692939654027</v>
      </c>
      <c r="IK6" s="7">
        <v>118.1430366451726</v>
      </c>
      <c r="IL6" s="7">
        <v>113.22852812073624</v>
      </c>
      <c r="IM6" s="7">
        <v>119.9138332308502</v>
      </c>
      <c r="IN6" s="7">
        <v>115.05955779116589</v>
      </c>
      <c r="IO6" s="7">
        <v>113.3346267462604</v>
      </c>
      <c r="IP6" s="7">
        <v>115.11158662997289</v>
      </c>
      <c r="IQ6" s="7">
        <v>108.2547714919821</v>
      </c>
      <c r="IR6" s="7">
        <v>105.65133598821134</v>
      </c>
      <c r="IS6" s="7">
        <v>91.015497054603742</v>
      </c>
      <c r="IT6" s="7">
        <v>88.652268670337662</v>
      </c>
      <c r="IU6" s="7">
        <v>81.523993022495532</v>
      </c>
      <c r="IV6" s="7">
        <v>80.652420400043653</v>
      </c>
      <c r="IW6" s="7">
        <v>81.763080484666006</v>
      </c>
      <c r="IX6" s="7">
        <v>86.493564492435397</v>
      </c>
      <c r="IY6" s="7">
        <v>84.571522630583019</v>
      </c>
      <c r="IZ6" s="7">
        <v>84.43597824745251</v>
      </c>
      <c r="JA6" s="7">
        <v>88.500267118034827</v>
      </c>
      <c r="JB6" s="7">
        <v>96.159634641973867</v>
      </c>
      <c r="JC6" s="7">
        <v>89.27864733074648</v>
      </c>
      <c r="JD6" s="7">
        <v>85.030335443849424</v>
      </c>
      <c r="JE6" s="7">
        <v>87.842509490286417</v>
      </c>
      <c r="JF6" s="7">
        <v>92.845692630577929</v>
      </c>
      <c r="JG6" s="7">
        <v>93.76401862199566</v>
      </c>
      <c r="JH6" s="7">
        <v>98.406669226918751</v>
      </c>
      <c r="JI6" s="7">
        <v>103.30060795658247</v>
      </c>
      <c r="JJ6" s="7">
        <v>98.976379118079578</v>
      </c>
      <c r="JK6" s="7">
        <v>104.9743127193977</v>
      </c>
      <c r="JL6" s="7">
        <v>104.08896148703165</v>
      </c>
      <c r="JM6" s="7">
        <v>96.127517193072165</v>
      </c>
      <c r="JN6" s="7">
        <v>108.59184287870244</v>
      </c>
      <c r="JO6" s="7">
        <v>104.70841235062937</v>
      </c>
      <c r="JP6" s="7">
        <v>101.30754066038344</v>
      </c>
      <c r="JQ6" s="7">
        <v>98.073659499352019</v>
      </c>
      <c r="JR6" s="7">
        <v>94.231532754959531</v>
      </c>
      <c r="JS6" s="7">
        <v>98.469148114087858</v>
      </c>
      <c r="JT6" s="7">
        <v>97.842683385125866</v>
      </c>
      <c r="JU6" s="7">
        <v>93.595178031718348</v>
      </c>
      <c r="JV6" s="7">
        <v>96.4562574441847</v>
      </c>
      <c r="JW6" s="7">
        <v>98.581856733891328</v>
      </c>
      <c r="JX6" s="7">
        <v>104.02881639865048</v>
      </c>
      <c r="JY6" s="7">
        <v>108.91965296579244</v>
      </c>
      <c r="JZ6" s="7">
        <v>114.01568827175598</v>
      </c>
      <c r="KA6" s="7">
        <v>108.20885399868129</v>
      </c>
      <c r="KB6" s="7">
        <v>102.14823831397425</v>
      </c>
      <c r="KC6" s="7">
        <v>105.19277843290551</v>
      </c>
      <c r="KD6" s="7">
        <v>97.894371247641175</v>
      </c>
      <c r="KE6" s="7">
        <v>95.735822509505596</v>
      </c>
      <c r="KF6" s="7">
        <v>98.369527182738992</v>
      </c>
      <c r="KG6" s="7">
        <v>102.11215238368015</v>
      </c>
      <c r="KH6" s="7">
        <v>103.63512334267952</v>
      </c>
      <c r="KI6" s="7">
        <v>110.16046752583755</v>
      </c>
      <c r="KJ6" s="7">
        <v>121.86462414743787</v>
      </c>
      <c r="KK6" s="7">
        <v>124.08730867665659</v>
      </c>
      <c r="KL6" s="7">
        <v>133.14713578904065</v>
      </c>
      <c r="KM6" s="7">
        <v>120.39141964378348</v>
      </c>
      <c r="KN6" s="7">
        <v>111.70810164939951</v>
      </c>
      <c r="KO6" s="7">
        <v>111.90212113133582</v>
      </c>
      <c r="KP6" s="7">
        <v>102.86977685924303</v>
      </c>
      <c r="KQ6" s="7">
        <v>106.20573060322677</v>
      </c>
      <c r="KR6" s="7">
        <v>108.93558085321244</v>
      </c>
      <c r="KS6" s="7">
        <v>107.29892668274957</v>
      </c>
      <c r="KT6" s="7">
        <v>105.16068189639914</v>
      </c>
      <c r="KU6" s="7">
        <v>111.5706800751489</v>
      </c>
      <c r="KV6" s="7">
        <v>115.46508915031896</v>
      </c>
      <c r="KW6" s="7">
        <v>113.06178016657159</v>
      </c>
      <c r="KX6" s="7">
        <v>121.74989620907127</v>
      </c>
      <c r="KY6" s="7">
        <v>117.35780215123518</v>
      </c>
      <c r="KZ6" s="7">
        <v>106.56037560517284</v>
      </c>
      <c r="LA6" s="7">
        <v>91.79333426801729</v>
      </c>
      <c r="LB6" s="7">
        <v>91.802174918743304</v>
      </c>
      <c r="LC6" s="7">
        <v>98.487162481945404</v>
      </c>
      <c r="LD6" s="7">
        <v>99.505546142409273</v>
      </c>
      <c r="LE6" s="7">
        <v>105.50091547195794</v>
      </c>
      <c r="LF6" s="7">
        <v>104.30292076454289</v>
      </c>
      <c r="LG6" s="7">
        <v>108.18010031931253</v>
      </c>
      <c r="LH6" s="7">
        <f>[1]dez20!$BJ$40</f>
        <v>108.23874459716804</v>
      </c>
      <c r="LI6" s="7">
        <f>[1]jan21!$BJ$40</f>
        <v>111.06377329693564</v>
      </c>
      <c r="LJ6" s="7">
        <f>[1]fev21!$BJ$40</f>
        <v>114.46230741245874</v>
      </c>
      <c r="LK6" s="7">
        <f>[1]mar21!$BJ$40</f>
        <v>110.92624304715441</v>
      </c>
      <c r="LL6" s="7">
        <f>[1]abr21!$BJ$40</f>
        <v>100.33050617988204</v>
      </c>
      <c r="LM6" s="7">
        <f>[1]mai21!$BJ$40</f>
        <v>97.885386523810581</v>
      </c>
      <c r="LN6" s="7">
        <f>[1]jun21!$BJ$40</f>
        <v>100.87908635028232</v>
      </c>
      <c r="LO6" s="7">
        <f>[1]jul21!$BJ$40</f>
        <v>104.90720080207809</v>
      </c>
      <c r="LP6" s="7">
        <f>[1]ago21!$BJ$40</f>
        <v>105.50989270041286</v>
      </c>
      <c r="LQ6" s="7">
        <f>[1]set21!$BJ$40</f>
        <v>110.05010761152946</v>
      </c>
      <c r="LR6" s="7">
        <f>[1]out21!$BJ$40</f>
        <v>104.52675582009324</v>
      </c>
      <c r="LS6" s="7">
        <f>[1]nov21!$BJ$40</f>
        <v>104.44800077649627</v>
      </c>
      <c r="LT6" s="7">
        <f>[1]dez21!$BJ$40</f>
        <v>105.34681822709777</v>
      </c>
      <c r="LU6" s="7">
        <f>[1]jan22!$BJ$40</f>
        <v>101.70716235881815</v>
      </c>
      <c r="LV6" s="7">
        <f>[1]fev22!$BJ$40</f>
        <v>98.170636506250816</v>
      </c>
      <c r="LW6" s="7">
        <f>[1]mar22!$BJ$40</f>
        <v>99.083793593660218</v>
      </c>
      <c r="LX6" s="7">
        <f>[1]abr22!$BJ$40</f>
        <v>99.02722035248334</v>
      </c>
      <c r="LY6" s="7">
        <f>[1]mai22!$BJ$40</f>
        <v>102.55163067076182</v>
      </c>
      <c r="LZ6" s="7">
        <f>[1]jun22!$BJ$40</f>
        <v>100.77815262362003</v>
      </c>
      <c r="MA6" s="7">
        <f>[1]jul22!$BJ$40</f>
        <v>98.541729039553701</v>
      </c>
      <c r="MB6" s="7">
        <f>[1]ago22!$BJ$40</f>
        <v>102.19587137330964</v>
      </c>
      <c r="MC6" s="7">
        <f>[1]set22!$BJ$40</f>
        <v>106.76894074139912</v>
      </c>
      <c r="MD6" s="7">
        <f>[1]out22!$BJ$40</f>
        <v>109.31320624657671</v>
      </c>
      <c r="ME6" s="7">
        <f>[1]nov22!$BJ$40</f>
        <v>111.61238177692107</v>
      </c>
      <c r="MF6" s="7">
        <f>[1]dez22!$BJ$40</f>
        <v>119.04249338996041</v>
      </c>
      <c r="MG6" s="7">
        <f>[1]jan23!$BJ$40</f>
        <v>123.34248057664811</v>
      </c>
      <c r="MH6" s="7">
        <f>[1]fev23!$BJ$40</f>
        <v>127.25416050602146</v>
      </c>
      <c r="MI6" s="7">
        <f>[1]mar23!$BJ$40</f>
        <v>124.18354582659512</v>
      </c>
      <c r="MJ6" s="7">
        <f>[1]abr23!$BJ$40</f>
        <v>122.45298007193017</v>
      </c>
      <c r="MK6" s="7">
        <f>[1]mai23!$BJ$40</f>
        <v>119.56930653837848</v>
      </c>
      <c r="ML6" s="7">
        <f>[1]jun23!$BJ$40</f>
        <v>123.6698661250097</v>
      </c>
      <c r="MM6" s="7">
        <f>[1]jul23!$BJ$40</f>
        <v>124.03129745463971</v>
      </c>
      <c r="MN6" s="7">
        <f>[1]ago23!$BJ$40</f>
        <v>130.9205639765359</v>
      </c>
      <c r="MO6" s="7">
        <f>[1]set23!$BJ$40</f>
        <v>131.4757644396505</v>
      </c>
      <c r="MP6" s="7">
        <f>[1]out23!$BJ$40</f>
        <v>132.75140999150943</v>
      </c>
      <c r="MQ6" s="7">
        <f>[1]nov23!$BJ$40</f>
        <v>128.10672183729156</v>
      </c>
      <c r="MR6" s="7">
        <f>[1]dez23!$BJ$40</f>
        <v>131.41831432981868</v>
      </c>
      <c r="MS6" s="7">
        <f>[1]jan24!$BJ$40</f>
        <v>131.80499474469119</v>
      </c>
      <c r="MT6" s="7">
        <f>[1]fev24!$BJ$40</f>
        <v>137.39499608506316</v>
      </c>
      <c r="MU6" s="7">
        <f>[1]mar24!$BJ$40</f>
        <v>131.11092577417676</v>
      </c>
      <c r="MV6" s="7">
        <f>[1]abr24!$BJ$40</f>
        <v>127.26126975078213</v>
      </c>
      <c r="MW6" s="7">
        <f>[1]mai24!$BJ$40</f>
        <v>125.77295364248621</v>
      </c>
      <c r="MX6" s="7">
        <f>[1]jun24!$BJ$40</f>
        <v>125.49220813850575</v>
      </c>
      <c r="MY6" s="7">
        <f>[1]jul24!$BJ$40</f>
        <v>125.09551046231411</v>
      </c>
      <c r="MZ6" s="7">
        <f>[1]ago24!$BJ$40</f>
        <v>123.93450522828843</v>
      </c>
      <c r="NA6" s="7">
        <f>[1]set24!$BJ$40</f>
        <v>121.36523971204792</v>
      </c>
      <c r="NB6" s="7">
        <f>[1]out24!$BJ$40</f>
        <v>118.90956184397037</v>
      </c>
      <c r="NC6" s="7">
        <f>[1]nov24!$BJ$40</f>
        <v>122.18022878493889</v>
      </c>
      <c r="ND6" s="7">
        <f>[1]dez24!$BJ$40</f>
        <v>122.73924724324146</v>
      </c>
      <c r="NE6" s="7">
        <f>[1]jan25!$BJ$40</f>
        <v>122.33264292730705</v>
      </c>
      <c r="NF6" s="7">
        <f>[1]fev25!$BJ$40</f>
        <v>117.27637726759058</v>
      </c>
      <c r="NG6" s="7">
        <f>[1]mar25!$BJ$40</f>
        <v>112.43612206311759</v>
      </c>
      <c r="NH6" s="7">
        <f>[1]abr25!$BJ$40</f>
        <v>108.4358122512463</v>
      </c>
      <c r="NI6" s="7">
        <f>[1]mai25!$BJ$40</f>
        <v>108.78433180084907</v>
      </c>
      <c r="NJ6" s="7">
        <f>[1]jun25!$BJ$40</f>
        <v>111.52780457992644</v>
      </c>
      <c r="NK6" s="7">
        <f>[1]jul25!$BJ$40</f>
        <v>107.52916473851958</v>
      </c>
      <c r="NL6" s="7">
        <f>[1]ago25!$BJ$40</f>
        <v>109.55861801271219</v>
      </c>
      <c r="NM6" s="7">
        <f>[1]set25!$BJ$40</f>
        <v>107.07380226680183</v>
      </c>
      <c r="NN6" s="7">
        <f>[1]out25!$BJ$40</f>
        <v>111.26020431265405</v>
      </c>
      <c r="NO6" s="7">
        <f>[1]nov25!$BJ$40</f>
        <v>115.94202666056535</v>
      </c>
      <c r="NP6" s="7">
        <f>[1]dez25!$BJ$40</f>
        <v>121.41053511728106</v>
      </c>
      <c r="NQ6" s="7">
        <f>[1]jan26!$BJ$40</f>
        <v>125.33412896093319</v>
      </c>
      <c r="NR6" s="7">
        <f>[1]fev26!$BJ$40</f>
        <v>125.07920615244902</v>
      </c>
      <c r="NS6" s="7">
        <f>[1]mar26!$BJ$40</f>
        <v>122.83850899136796</v>
      </c>
      <c r="NT6" s="7">
        <f>[1]abr26!$BJ$40</f>
        <v>119.67270130181275</v>
      </c>
      <c r="NU6" s="7">
        <f>[1]mai26!$BJ$40</f>
        <v>118.91531261214466</v>
      </c>
    </row>
    <row r="7" spans="1:385" x14ac:dyDescent="0.75">
      <c r="A7" s="11" t="s">
        <v>19</v>
      </c>
      <c r="B7" s="11">
        <v>106.18422532846019</v>
      </c>
      <c r="C7" s="11">
        <v>111.97569992654878</v>
      </c>
      <c r="D7" s="11">
        <v>121.58536961941905</v>
      </c>
      <c r="E7" s="11">
        <v>122.42163849008035</v>
      </c>
      <c r="F7" s="11">
        <v>125.08305222893189</v>
      </c>
      <c r="G7" s="11">
        <v>132.51943941548606</v>
      </c>
      <c r="H7" s="11">
        <v>135.29866639128875</v>
      </c>
      <c r="I7" s="11">
        <v>140.39850799837447</v>
      </c>
      <c r="J7" s="11">
        <v>139.17712890763187</v>
      </c>
      <c r="K7" s="11">
        <v>127.88495932001587</v>
      </c>
      <c r="L7" s="11">
        <v>127.85742546727107</v>
      </c>
      <c r="M7" s="11">
        <v>124.36756707891854</v>
      </c>
      <c r="N7" s="11">
        <v>117.03699527460427</v>
      </c>
      <c r="O7" s="11">
        <v>113.52835667008493</v>
      </c>
      <c r="P7" s="11">
        <v>111.04809869972357</v>
      </c>
      <c r="Q7" s="11">
        <v>114.07894828032131</v>
      </c>
      <c r="R7" s="11">
        <v>116.44020702846348</v>
      </c>
      <c r="S7" s="11">
        <v>118.83418426907085</v>
      </c>
      <c r="T7" s="11">
        <v>117.73346843980241</v>
      </c>
      <c r="U7" s="11">
        <v>119.03155727431951</v>
      </c>
      <c r="V7" s="11">
        <v>125.63764476324553</v>
      </c>
      <c r="W7" s="11">
        <v>131.93150583088598</v>
      </c>
      <c r="X7" s="11">
        <v>132.58647979621398</v>
      </c>
      <c r="Y7" s="11">
        <v>130.42494848099972</v>
      </c>
      <c r="Z7" s="11">
        <v>131.33594931850962</v>
      </c>
      <c r="AA7" s="11">
        <v>132.46192843322029</v>
      </c>
      <c r="AB7" s="11">
        <v>128.28116958946759</v>
      </c>
      <c r="AC7" s="11">
        <v>127.29659418646688</v>
      </c>
      <c r="AD7" s="11">
        <v>137.12676571340214</v>
      </c>
      <c r="AE7" s="11">
        <v>137.80521960055611</v>
      </c>
      <c r="AF7" s="11">
        <v>136.0567749481703</v>
      </c>
      <c r="AG7" s="11">
        <v>138.28249510650619</v>
      </c>
      <c r="AH7" s="11">
        <v>139.06662637386938</v>
      </c>
      <c r="AI7" s="11">
        <v>139.48589991115927</v>
      </c>
      <c r="AJ7" s="11">
        <v>137.75055599491768</v>
      </c>
      <c r="AK7" s="11">
        <v>132.01156270911065</v>
      </c>
      <c r="AL7" s="11">
        <v>128.69441255372524</v>
      </c>
      <c r="AM7" s="11">
        <v>132.3773128775338</v>
      </c>
      <c r="AN7" s="11">
        <v>130.08790975743187</v>
      </c>
      <c r="AO7" s="11">
        <v>128.40836930532959</v>
      </c>
      <c r="AP7" s="11">
        <v>133.05107810008201</v>
      </c>
      <c r="AQ7" s="11">
        <v>129.52492420751989</v>
      </c>
      <c r="AR7" s="11">
        <v>121.47872010146237</v>
      </c>
      <c r="AS7" s="11">
        <v>119.07497935292002</v>
      </c>
      <c r="AT7" s="11">
        <v>124.20096639928609</v>
      </c>
      <c r="AU7" s="11">
        <v>125.88052515078689</v>
      </c>
      <c r="AV7" s="11">
        <v>113.41211597539609</v>
      </c>
      <c r="AW7" s="11">
        <v>105.87911537844414</v>
      </c>
      <c r="AX7" s="11">
        <v>113.42016054588046</v>
      </c>
      <c r="AY7" s="11">
        <v>123.55959829491624</v>
      </c>
      <c r="AZ7" s="11">
        <v>129.98155953165528</v>
      </c>
      <c r="BA7" s="11">
        <v>132.42808724684033</v>
      </c>
      <c r="BB7" s="11">
        <v>130.486599524186</v>
      </c>
      <c r="BC7" s="11">
        <v>121.00665819741388</v>
      </c>
      <c r="BD7" s="11">
        <v>105.73958690561396</v>
      </c>
      <c r="BE7" s="11">
        <v>109.16464152963974</v>
      </c>
      <c r="BF7" s="11">
        <v>105.42354595867388</v>
      </c>
      <c r="BG7" s="11">
        <v>90.474416788708353</v>
      </c>
      <c r="BH7" s="11">
        <v>92.328474773408516</v>
      </c>
      <c r="BI7" s="11">
        <v>92.920845509397751</v>
      </c>
      <c r="BJ7" s="11">
        <v>110.44276970494212</v>
      </c>
      <c r="BK7" s="11">
        <v>118.49769635376444</v>
      </c>
      <c r="BL7" s="11">
        <v>121.5743454635566</v>
      </c>
      <c r="BM7" s="11">
        <v>122.50016123766234</v>
      </c>
      <c r="BN7" s="11">
        <v>116.83449292713584</v>
      </c>
      <c r="BO7" s="11">
        <v>116.0527540881771</v>
      </c>
      <c r="BP7" s="11">
        <v>120.34353815307033</v>
      </c>
      <c r="BQ7" s="11">
        <v>127.31841217961805</v>
      </c>
      <c r="BR7" s="11">
        <v>128.74407926375966</v>
      </c>
      <c r="BS7" s="11">
        <v>125.8490940015877</v>
      </c>
      <c r="BT7" s="11">
        <v>126.18139428853014</v>
      </c>
      <c r="BU7" s="11">
        <v>120.98967734690706</v>
      </c>
      <c r="BV7" s="11">
        <v>124.38501665813747</v>
      </c>
      <c r="BW7" s="11">
        <v>127.53148600443936</v>
      </c>
      <c r="BX7" s="11">
        <v>125.42724370116146</v>
      </c>
      <c r="BY7" s="11">
        <v>123.57924024111233</v>
      </c>
      <c r="BZ7" s="11">
        <v>125.83807735931242</v>
      </c>
      <c r="CA7" s="11">
        <v>128.48100824983851</v>
      </c>
      <c r="CB7" s="11">
        <v>130.22790428072841</v>
      </c>
      <c r="CC7" s="11">
        <v>135.37037295675123</v>
      </c>
      <c r="CD7" s="11">
        <v>138.27993926761644</v>
      </c>
      <c r="CE7" s="11">
        <v>129.46476030292726</v>
      </c>
      <c r="CF7" s="11">
        <v>128.3889457639537</v>
      </c>
      <c r="CG7" s="11">
        <v>120.21309860318161</v>
      </c>
      <c r="CH7" s="11">
        <v>109.13406145411034</v>
      </c>
      <c r="CI7" s="11">
        <v>107.62866422579584</v>
      </c>
      <c r="CJ7" s="11">
        <v>110.20232810779251</v>
      </c>
      <c r="CK7" s="11">
        <v>112.31853850998979</v>
      </c>
      <c r="CL7" s="11">
        <v>108.79290406149244</v>
      </c>
      <c r="CM7" s="11">
        <v>111.55142708146647</v>
      </c>
      <c r="CN7" s="11">
        <v>113.05309440805604</v>
      </c>
      <c r="CO7" s="11">
        <v>117.39865059620894</v>
      </c>
      <c r="CP7" s="11">
        <v>118.65301843804693</v>
      </c>
      <c r="CQ7" s="11">
        <v>121.16357590271591</v>
      </c>
      <c r="CR7" s="11">
        <v>121.8554180848117</v>
      </c>
      <c r="CS7" s="11">
        <v>121.13742320661459</v>
      </c>
      <c r="CT7" s="11">
        <v>110.09275429937811</v>
      </c>
      <c r="CU7" s="11">
        <v>117.9465124730076</v>
      </c>
      <c r="CV7" s="11">
        <v>113.52170001767394</v>
      </c>
      <c r="CW7" s="11">
        <v>120.62915792408745</v>
      </c>
      <c r="CX7" s="11">
        <v>122.17528017222517</v>
      </c>
      <c r="CY7" s="11">
        <v>128.53716645118882</v>
      </c>
      <c r="CZ7" s="11">
        <v>134.97140221180098</v>
      </c>
      <c r="DA7" s="11">
        <v>133.36154219157112</v>
      </c>
      <c r="DB7" s="11">
        <v>132.40257804537407</v>
      </c>
      <c r="DC7" s="11">
        <v>127.21635583086066</v>
      </c>
      <c r="DD7" s="11">
        <v>134.50570277041641</v>
      </c>
      <c r="DE7" s="11">
        <v>137.63667704058423</v>
      </c>
      <c r="DF7" s="11">
        <v>139.49734281857098</v>
      </c>
      <c r="DG7" s="11">
        <v>133.89553961964296</v>
      </c>
      <c r="DH7" s="11">
        <v>136.03754585280626</v>
      </c>
      <c r="DI7" s="11">
        <v>130.0144845081735</v>
      </c>
      <c r="DJ7" s="11">
        <v>122.23103558492734</v>
      </c>
      <c r="DK7" s="11">
        <v>125.2724743373149</v>
      </c>
      <c r="DL7" s="11">
        <v>134.53211009174311</v>
      </c>
      <c r="DM7" s="11">
        <v>131.58848282421479</v>
      </c>
      <c r="DN7" s="11">
        <v>144.48266084000755</v>
      </c>
      <c r="DO7" s="11">
        <v>133.34834266321531</v>
      </c>
      <c r="DP7" s="11">
        <v>136.36205006807884</v>
      </c>
      <c r="DQ7" s="11">
        <v>136.69829940869613</v>
      </c>
      <c r="DR7" s="11">
        <v>136.88210264020768</v>
      </c>
      <c r="DS7" s="11">
        <v>138.68675496252382</v>
      </c>
      <c r="DT7" s="11">
        <v>132.93105173913602</v>
      </c>
      <c r="DU7" s="11">
        <v>135.09463410787299</v>
      </c>
      <c r="DV7" s="11">
        <v>160.94972095685006</v>
      </c>
      <c r="DW7" s="11">
        <v>162.08238215006799</v>
      </c>
      <c r="DX7" s="11">
        <v>163.34620603415175</v>
      </c>
      <c r="DY7" s="11">
        <v>161.35968704660485</v>
      </c>
      <c r="DZ7" s="11">
        <v>163.07108242415137</v>
      </c>
      <c r="EA7" s="11">
        <v>170.59763269007638</v>
      </c>
      <c r="EB7" s="11">
        <v>160.89021509141085</v>
      </c>
      <c r="EC7" s="11">
        <v>145.13457759064744</v>
      </c>
      <c r="ED7" s="11">
        <v>139.7072200837778</v>
      </c>
      <c r="EE7" s="11">
        <v>132.76813910373301</v>
      </c>
      <c r="EF7" s="11">
        <v>141.3349637188058</v>
      </c>
      <c r="EG7" s="11">
        <v>116.52504651836276</v>
      </c>
      <c r="EH7" s="11">
        <v>121.35376070535023</v>
      </c>
      <c r="EI7" s="11">
        <v>119.95771573786847</v>
      </c>
      <c r="EJ7" s="11">
        <v>151.43145251764224</v>
      </c>
      <c r="EK7" s="11">
        <v>139.68323647441417</v>
      </c>
      <c r="EL7" s="11">
        <v>143.68872953755476</v>
      </c>
      <c r="EM7" s="11">
        <v>144.97500892403787</v>
      </c>
      <c r="EN7" s="11">
        <v>145.606173346454</v>
      </c>
      <c r="EO7" s="11">
        <v>151.88014286632767</v>
      </c>
      <c r="EP7" s="11">
        <v>142.88621535952282</v>
      </c>
      <c r="EQ7" s="11">
        <v>146.27502913537586</v>
      </c>
      <c r="ER7" s="11">
        <v>139.58081977393783</v>
      </c>
      <c r="ES7" s="11">
        <v>134.23274190663471</v>
      </c>
      <c r="ET7" s="11">
        <v>127.37639415580944</v>
      </c>
      <c r="EU7" s="11">
        <v>128.68516107931049</v>
      </c>
      <c r="EV7" s="11">
        <v>125.33031007206881</v>
      </c>
      <c r="EW7" s="11">
        <v>142.12710976759124</v>
      </c>
      <c r="EX7" s="11">
        <v>138.93441311336721</v>
      </c>
      <c r="EY7" s="11">
        <v>137.95089639435582</v>
      </c>
      <c r="EZ7" s="11">
        <v>135.87185999020301</v>
      </c>
      <c r="FA7" s="11">
        <v>134.91526291525454</v>
      </c>
      <c r="FB7" s="11">
        <v>144.86533003796288</v>
      </c>
      <c r="FC7" s="11">
        <v>141.88622915870357</v>
      </c>
      <c r="FD7" s="11">
        <v>142.00401662103431</v>
      </c>
      <c r="FE7" s="11">
        <v>143.67496362538532</v>
      </c>
      <c r="FF7" s="11">
        <v>147.73895754308805</v>
      </c>
      <c r="FG7" s="11">
        <v>146.53951643447226</v>
      </c>
      <c r="FH7" s="11">
        <v>145.29067999827956</v>
      </c>
      <c r="FI7" s="11">
        <v>147.70028909977444</v>
      </c>
      <c r="FJ7" s="11">
        <v>153.84780186538569</v>
      </c>
      <c r="FK7" s="11">
        <v>151.41921236304489</v>
      </c>
      <c r="FL7" s="11">
        <v>157.37611438985755</v>
      </c>
      <c r="FM7" s="11">
        <v>153.88805844315942</v>
      </c>
      <c r="FN7" s="11">
        <v>150.0381349083753</v>
      </c>
      <c r="FO7" s="11">
        <v>140.13620160938257</v>
      </c>
      <c r="FP7" s="11">
        <v>150.52598775941962</v>
      </c>
      <c r="FQ7" s="11">
        <v>147.96843380497</v>
      </c>
      <c r="FR7" s="11">
        <v>145.9112492702354</v>
      </c>
      <c r="FS7" s="11">
        <v>139.82484657220903</v>
      </c>
      <c r="FT7" s="11">
        <v>134.06155066883917</v>
      </c>
      <c r="FU7" s="11">
        <v>128.97215802652474</v>
      </c>
      <c r="FV7" s="11">
        <v>140.91992733407579</v>
      </c>
      <c r="FW7" s="11">
        <v>121.99745826658815</v>
      </c>
      <c r="FX7" s="11">
        <v>133.65030814028611</v>
      </c>
      <c r="FY7" s="11">
        <v>140.552227498489</v>
      </c>
      <c r="FZ7" s="11">
        <v>155.90691311053715</v>
      </c>
      <c r="GA7" s="11">
        <v>159.49021287489541</v>
      </c>
      <c r="GB7" s="11">
        <v>161.20306171690018</v>
      </c>
      <c r="GC7" s="11">
        <v>156.004332811826</v>
      </c>
      <c r="GD7" s="11">
        <v>165.55575107762141</v>
      </c>
      <c r="GE7" s="11">
        <v>163.90536400508967</v>
      </c>
      <c r="GF7" s="11">
        <v>164.02378102561724</v>
      </c>
      <c r="GG7" s="11">
        <v>167.07254677486861</v>
      </c>
      <c r="GH7" s="11">
        <v>170.97091581048446</v>
      </c>
      <c r="GI7" s="11">
        <v>170.28793624105307</v>
      </c>
      <c r="GJ7" s="11">
        <v>166.15236074655837</v>
      </c>
      <c r="GK7" s="11">
        <v>167.0185703879169</v>
      </c>
      <c r="GL7" s="11">
        <v>166.07853767892334</v>
      </c>
      <c r="GM7" s="11">
        <v>165.34528259521264</v>
      </c>
      <c r="GN7" s="11">
        <v>172.60190924332161</v>
      </c>
      <c r="GO7" s="11">
        <v>167.74069835514842</v>
      </c>
      <c r="GP7" s="11">
        <v>159.14218689810244</v>
      </c>
      <c r="GQ7" s="11">
        <v>163.81597640555711</v>
      </c>
      <c r="GR7" s="11">
        <v>163.52677280296541</v>
      </c>
      <c r="GS7" s="11">
        <v>164.84275495542676</v>
      </c>
      <c r="GT7" s="11">
        <v>172.34608378068577</v>
      </c>
      <c r="GU7" s="11">
        <v>167.52608202657908</v>
      </c>
      <c r="GV7" s="11">
        <v>166.33245759341179</v>
      </c>
      <c r="GW7" s="11">
        <v>162.24081041111805</v>
      </c>
      <c r="GX7" s="11">
        <v>161.09394855471203</v>
      </c>
      <c r="GY7" s="11">
        <v>160.59135561456827</v>
      </c>
      <c r="GZ7" s="11">
        <v>164.18310219677724</v>
      </c>
      <c r="HA7" s="11">
        <v>162.67649919085579</v>
      </c>
      <c r="HB7" s="11">
        <v>159.43687227977853</v>
      </c>
      <c r="HC7" s="11">
        <v>160.7907545213377</v>
      </c>
      <c r="HD7" s="11">
        <v>167.85629458432723</v>
      </c>
      <c r="HE7" s="11">
        <v>167.87194160743434</v>
      </c>
      <c r="HF7" s="11">
        <v>174.40166848929684</v>
      </c>
      <c r="HG7" s="11">
        <v>170.75268234155106</v>
      </c>
      <c r="HH7" s="11">
        <v>173.6574279367473</v>
      </c>
      <c r="HI7" s="11">
        <v>175.6010824020675</v>
      </c>
      <c r="HJ7" s="11">
        <v>170.9544515171437</v>
      </c>
      <c r="HK7" s="11">
        <v>166.07381352263997</v>
      </c>
      <c r="HL7" s="11">
        <v>159.35181610462365</v>
      </c>
      <c r="HM7" s="11">
        <v>164.25726553712764</v>
      </c>
      <c r="HN7" s="11">
        <v>169.53542115992701</v>
      </c>
      <c r="HO7" s="11">
        <v>167.34819446567272</v>
      </c>
      <c r="HP7" s="11">
        <v>167.14220754217973</v>
      </c>
      <c r="HQ7" s="11">
        <v>158.01940627720748</v>
      </c>
      <c r="HR7" s="11">
        <v>166.04935865877192</v>
      </c>
      <c r="HS7" s="11">
        <v>168.33046087509933</v>
      </c>
      <c r="HT7" s="11">
        <v>157.85547946051938</v>
      </c>
      <c r="HU7" s="11">
        <v>144.35418928257764</v>
      </c>
      <c r="HV7" s="11">
        <v>140.15309259894781</v>
      </c>
      <c r="HW7" s="11">
        <v>135.91280939841539</v>
      </c>
      <c r="HX7" s="11">
        <v>134.03202057019558</v>
      </c>
      <c r="HY7" s="11">
        <v>128.96481374728282</v>
      </c>
      <c r="HZ7" s="11">
        <v>136.3991312543979</v>
      </c>
      <c r="IA7" s="11">
        <v>136.00215065807743</v>
      </c>
      <c r="IB7" s="11">
        <v>135.68536243928233</v>
      </c>
      <c r="IC7" s="11">
        <v>130.89167237022096</v>
      </c>
      <c r="ID7" s="11">
        <v>132.05010697246399</v>
      </c>
      <c r="IE7" s="11">
        <v>129.47562277722437</v>
      </c>
      <c r="IF7" s="11">
        <v>118.41076518221955</v>
      </c>
      <c r="IG7" s="11">
        <v>107.16837332102276</v>
      </c>
      <c r="IH7" s="11">
        <v>100.51750778450089</v>
      </c>
      <c r="II7" s="11">
        <v>104.99616456601765</v>
      </c>
      <c r="IJ7" s="11">
        <v>109.91009168160549</v>
      </c>
      <c r="IK7" s="11">
        <v>120.560393063211</v>
      </c>
      <c r="IL7" s="11">
        <v>121.31826566272176</v>
      </c>
      <c r="IM7" s="11">
        <v>107.65163775021958</v>
      </c>
      <c r="IN7" s="11">
        <v>108.47796706118382</v>
      </c>
      <c r="IO7" s="11">
        <v>111.32166791537918</v>
      </c>
      <c r="IP7" s="11">
        <v>108.1726848837649</v>
      </c>
      <c r="IQ7" s="11">
        <v>103.9046926971068</v>
      </c>
      <c r="IR7" s="11">
        <v>92.866602164371045</v>
      </c>
      <c r="IS7" s="11">
        <v>93.366927234275892</v>
      </c>
      <c r="IT7" s="11">
        <v>94.670653821646837</v>
      </c>
      <c r="IU7" s="11">
        <v>90.968148102701633</v>
      </c>
      <c r="IV7" s="11">
        <v>93.170622662599925</v>
      </c>
      <c r="IW7" s="11">
        <v>93.521840805689592</v>
      </c>
      <c r="IX7" s="11">
        <v>93.597133243173431</v>
      </c>
      <c r="IY7" s="11">
        <v>87.639101190543755</v>
      </c>
      <c r="IZ7" s="11">
        <v>92.970793300479542</v>
      </c>
      <c r="JA7" s="11">
        <v>90.174456650934488</v>
      </c>
      <c r="JB7" s="11">
        <v>93.243477937607082</v>
      </c>
      <c r="JC7" s="11">
        <v>89.385995225260643</v>
      </c>
      <c r="JD7" s="11">
        <v>93.296442570566398</v>
      </c>
      <c r="JE7" s="11">
        <v>97.247270982176076</v>
      </c>
      <c r="JF7" s="11">
        <v>109.09984788381068</v>
      </c>
      <c r="JG7" s="11">
        <v>105.97919331581713</v>
      </c>
      <c r="JH7" s="11">
        <v>103.53807086642314</v>
      </c>
      <c r="JI7" s="11">
        <v>114.71127353459238</v>
      </c>
      <c r="JJ7" s="11">
        <v>120.8711428304305</v>
      </c>
      <c r="JK7" s="11">
        <v>121.60218414528227</v>
      </c>
      <c r="JL7" s="11">
        <v>124.83382624001396</v>
      </c>
      <c r="JM7" s="11">
        <v>115.25186996073724</v>
      </c>
      <c r="JN7" s="11">
        <v>124.85814457899669</v>
      </c>
      <c r="JO7" s="11">
        <v>119.29574939391159</v>
      </c>
      <c r="JP7" s="11">
        <v>125.37887837723206</v>
      </c>
      <c r="JQ7" s="11">
        <v>114.98926913358646</v>
      </c>
      <c r="JR7" s="11">
        <v>112.45254569607627</v>
      </c>
      <c r="JS7" s="11">
        <v>118.19174932691638</v>
      </c>
      <c r="JT7" s="11">
        <v>109.21789728967777</v>
      </c>
      <c r="JU7" s="11">
        <v>112.59223159365288</v>
      </c>
      <c r="JV7" s="11">
        <v>116.324707101081</v>
      </c>
      <c r="JW7" s="11">
        <v>115.37497611553258</v>
      </c>
      <c r="JX7" s="11">
        <v>120.98663733822369</v>
      </c>
      <c r="JY7" s="11">
        <v>134.04578118806953</v>
      </c>
      <c r="JZ7" s="11">
        <v>134.49327032596867</v>
      </c>
      <c r="KA7" s="11">
        <v>131.44052405122372</v>
      </c>
      <c r="KB7" s="11">
        <v>126.50667865703376</v>
      </c>
      <c r="KC7" s="11">
        <v>131.16572490830819</v>
      </c>
      <c r="KD7" s="11">
        <v>116.96780083177278</v>
      </c>
      <c r="KE7" s="11">
        <v>119.93118328734667</v>
      </c>
      <c r="KF7" s="11">
        <v>117.13811777004244</v>
      </c>
      <c r="KG7" s="11">
        <v>116.73302721708203</v>
      </c>
      <c r="KH7" s="11">
        <v>117.0066891482109</v>
      </c>
      <c r="KI7" s="11">
        <v>123.7146495547078</v>
      </c>
      <c r="KJ7" s="11">
        <v>140.41677698843245</v>
      </c>
      <c r="KK7" s="11">
        <v>138.30570616343044</v>
      </c>
      <c r="KL7" s="11">
        <v>152.64118055480273</v>
      </c>
      <c r="KM7" s="11">
        <v>136.43695218692162</v>
      </c>
      <c r="KN7" s="11">
        <v>142.97526660620474</v>
      </c>
      <c r="KO7" s="11">
        <v>127.85323285585339</v>
      </c>
      <c r="KP7" s="11">
        <v>116.97962055069601</v>
      </c>
      <c r="KQ7" s="11">
        <v>120.93322573715368</v>
      </c>
      <c r="KR7" s="11">
        <v>126.58287272980719</v>
      </c>
      <c r="KS7" s="11">
        <v>122.58419464801341</v>
      </c>
      <c r="KT7" s="11">
        <v>125.96950765157025</v>
      </c>
      <c r="KU7" s="11">
        <v>133.66270646884553</v>
      </c>
      <c r="KV7" s="11">
        <v>133.56737447565462</v>
      </c>
      <c r="KW7" s="11">
        <v>138.70699963368185</v>
      </c>
      <c r="KX7" s="11">
        <v>153.13392997177439</v>
      </c>
      <c r="KY7" s="11">
        <v>139.92353174257701</v>
      </c>
      <c r="KZ7" s="11">
        <v>123.47972186609593</v>
      </c>
      <c r="LA7" s="11">
        <v>107.51336745659482</v>
      </c>
      <c r="LB7" s="11">
        <v>118.76553688493641</v>
      </c>
      <c r="LC7" s="11">
        <v>112.08700669726875</v>
      </c>
      <c r="LD7" s="11">
        <v>109.24371850353914</v>
      </c>
      <c r="LE7" s="11">
        <v>114.42143323188502</v>
      </c>
      <c r="LF7" s="11">
        <v>114.64688139053521</v>
      </c>
      <c r="LG7" s="11">
        <v>119.03351667063332</v>
      </c>
      <c r="LH7" s="11">
        <f>[1]dez20!$BJ$41</f>
        <v>119.08254411004623</v>
      </c>
      <c r="LI7" s="11">
        <f>[1]jan21!$BJ$41</f>
        <v>126.77452260227578</v>
      </c>
      <c r="LJ7" s="11">
        <f>[1]fev21!$BJ$41</f>
        <v>119.97214335377294</v>
      </c>
      <c r="LK7" s="11">
        <f>[1]mar21!$BJ$41</f>
        <v>117.1075854134717</v>
      </c>
      <c r="LL7" s="11">
        <f>[1]abr21!$BJ$41</f>
        <v>114.77414271469748</v>
      </c>
      <c r="LM7" s="11">
        <f>[1]mai21!$BJ$41</f>
        <v>122.93005337437071</v>
      </c>
      <c r="LN7" s="11">
        <f>[1]jun21!$BJ$41</f>
        <v>121.01651315858726</v>
      </c>
      <c r="LO7" s="11">
        <f>[1]jul21!$BJ$41</f>
        <v>123.87730984233374</v>
      </c>
      <c r="LP7" s="11">
        <f>[1]ago21!$BJ$41</f>
        <v>125.76126377261342</v>
      </c>
      <c r="LQ7" s="11">
        <f>[1]set21!$BJ$41</f>
        <v>124.44554938376939</v>
      </c>
      <c r="LR7" s="11">
        <f>[1]out21!$BJ$41</f>
        <v>119.66752652952081</v>
      </c>
      <c r="LS7" s="11">
        <f>[1]nov21!$BJ$41</f>
        <v>119.75307701568616</v>
      </c>
      <c r="LT7" s="11">
        <f>[1]dez21!$BJ$41</f>
        <v>126.15033845051036</v>
      </c>
      <c r="LU7" s="11">
        <f>[1]jan22!$BJ$41</f>
        <v>122.47163713620458</v>
      </c>
      <c r="LV7" s="11">
        <f>[1]fev22!$BJ$41</f>
        <v>116.53461772221581</v>
      </c>
      <c r="LW7" s="11">
        <f>[1]mar22!$BJ$41</f>
        <v>117.94836240822579</v>
      </c>
      <c r="LX7" s="11">
        <f>[1]abr22!$BJ$41</f>
        <v>115.64778221738531</v>
      </c>
      <c r="LY7" s="11">
        <f>[1]mai22!$BJ$41</f>
        <v>112.91743704167747</v>
      </c>
      <c r="LZ7" s="11">
        <f>[1]jun22!$BJ$41</f>
        <v>109.58413439698361</v>
      </c>
      <c r="MA7" s="11">
        <f>[1]jul22!$BJ$41</f>
        <v>120.52983249911563</v>
      </c>
      <c r="MB7" s="11">
        <f>[1]ago22!$BJ$41</f>
        <v>116.47225880086617</v>
      </c>
      <c r="MC7" s="11">
        <f>[1]set22!$BJ$41</f>
        <v>121.43498429229871</v>
      </c>
      <c r="MD7" s="11">
        <f>[1]out22!$BJ$41</f>
        <v>124.69149601976426</v>
      </c>
      <c r="ME7" s="11">
        <f>[1]nov22!$BJ$41</f>
        <v>127.79706718044088</v>
      </c>
      <c r="MF7" s="11">
        <f>[1]dez22!$BJ$41</f>
        <v>130.91107926864044</v>
      </c>
      <c r="MG7" s="11">
        <f>[1]jan23!$BJ$41</f>
        <v>129.71832431446816</v>
      </c>
      <c r="MH7" s="11">
        <f>[1]fev23!$BJ$41</f>
        <v>132.03765688296298</v>
      </c>
      <c r="MI7" s="11">
        <f>[1]mar23!$BJ$41</f>
        <v>134.29163374055878</v>
      </c>
      <c r="MJ7" s="11">
        <f>[1]abr23!$BJ$41</f>
        <v>130.73787115312615</v>
      </c>
      <c r="MK7" s="11">
        <f>[1]mai23!$BJ$41</f>
        <v>127.84210424589222</v>
      </c>
      <c r="ML7" s="11">
        <f>[1]jun23!$BJ$41</f>
        <v>128.66722289797053</v>
      </c>
      <c r="MM7" s="11">
        <f>[1]jul23!$BJ$41</f>
        <v>125.35966869474969</v>
      </c>
      <c r="MN7" s="11">
        <f>[1]ago23!$BJ$41</f>
        <v>131.24091725148452</v>
      </c>
      <c r="MO7" s="11">
        <f>[1]set23!$BJ$41</f>
        <v>135.11549689627105</v>
      </c>
      <c r="MP7" s="11">
        <f>[1]out23!$BJ$41</f>
        <v>132.754005099994</v>
      </c>
      <c r="MQ7" s="11">
        <f>[1]nov23!$BJ$41</f>
        <v>133.21092762431118</v>
      </c>
      <c r="MR7" s="11">
        <f>[1]dez23!$BJ$41</f>
        <v>137.79162334011065</v>
      </c>
      <c r="MS7" s="11">
        <f>[1]jan24!$BJ$41</f>
        <v>136.31847076379682</v>
      </c>
      <c r="MT7" s="11">
        <f>[1]fev24!$BJ$41</f>
        <v>139.96892383934332</v>
      </c>
      <c r="MU7" s="11">
        <f>[1]mar24!$BJ$41</f>
        <v>135.51606970376758</v>
      </c>
      <c r="MV7" s="11">
        <f>[1]abr24!$BJ$41</f>
        <v>134.54480840537121</v>
      </c>
      <c r="MW7" s="11">
        <f>[1]mai24!$BJ$41</f>
        <v>127.92331718021219</v>
      </c>
      <c r="MX7" s="11">
        <f>[1]jun24!$BJ$41</f>
        <v>130.35846676573874</v>
      </c>
      <c r="MY7" s="11">
        <f>[1]jul24!$BJ$41</f>
        <v>133.47182284379249</v>
      </c>
      <c r="MZ7" s="11">
        <f>[1]ago24!$BJ$41</f>
        <v>134.35047568474397</v>
      </c>
      <c r="NA7" s="11">
        <f>[1]set24!$BJ$41</f>
        <v>127.19130601266427</v>
      </c>
      <c r="NB7" s="11">
        <f>[1]out24!$BJ$41</f>
        <v>125.36184546028144</v>
      </c>
      <c r="NC7" s="11">
        <f>[1]nov24!$BJ$41</f>
        <v>127.63279884222331</v>
      </c>
      <c r="ND7" s="11">
        <f>[1]dez24!$BJ$41</f>
        <v>131.73348854065983</v>
      </c>
      <c r="NE7" s="11">
        <f>[1]jan25!$BJ$41</f>
        <v>125.99686680106588</v>
      </c>
      <c r="NF7" s="11">
        <f>[1]fev25!$BJ$41</f>
        <v>127.27336630926854</v>
      </c>
      <c r="NG7" s="11">
        <f>[1]mar25!$BJ$41</f>
        <v>121.11453195504494</v>
      </c>
      <c r="NH7" s="11">
        <f>[1]abr25!$BJ$41</f>
        <v>116.49293711941826</v>
      </c>
      <c r="NI7" s="11">
        <f>[1]mai25!$BJ$41</f>
        <v>117.99225629893513</v>
      </c>
      <c r="NJ7" s="11">
        <f>[1]jun25!$BJ$41</f>
        <v>115.77378834703227</v>
      </c>
      <c r="NK7" s="11">
        <f>[1]jul25!$BJ$41</f>
        <v>111.93208904991755</v>
      </c>
      <c r="NL7" s="11">
        <f>[1]ago25!$BJ$41</f>
        <v>116.80896230966614</v>
      </c>
      <c r="NM7" s="11">
        <f>[1]set25!$BJ$41</f>
        <v>116.85025829049482</v>
      </c>
      <c r="NN7" s="11">
        <f>[1]out25!$BJ$41</f>
        <v>118.67746638247272</v>
      </c>
      <c r="NO7" s="11">
        <f>[1]nov25!$BJ$41</f>
        <v>124.40897230266459</v>
      </c>
      <c r="NP7" s="11">
        <f>[1]dez25!$BJ$41</f>
        <v>130.94160499770487</v>
      </c>
      <c r="NQ7" s="11">
        <f>[1]jan26!$BJ$41</f>
        <v>131.75215485507115</v>
      </c>
      <c r="NR7" s="11">
        <f>[1]fev26!$BJ$41</f>
        <v>132.30221783970529</v>
      </c>
      <c r="NS7" s="11">
        <f>[1]mar26!$BJ$41</f>
        <v>132.30925469236143</v>
      </c>
      <c r="NT7" s="11">
        <f>[1]abr26!$BJ$41</f>
        <v>124.02035539362187</v>
      </c>
      <c r="NU7" s="11">
        <f>[1]mai26!$BJ$41</f>
        <v>124.0385623050831</v>
      </c>
    </row>
    <row r="8" spans="1:385" x14ac:dyDescent="0.75">
      <c r="A8" s="8" t="s">
        <v>20</v>
      </c>
      <c r="B8" s="8" t="s">
        <v>3</v>
      </c>
      <c r="C8" s="8" t="s">
        <v>3</v>
      </c>
      <c r="D8" s="8" t="s">
        <v>3</v>
      </c>
      <c r="E8" s="8" t="s">
        <v>3</v>
      </c>
      <c r="F8" s="8" t="s">
        <v>3</v>
      </c>
      <c r="G8" s="8" t="s">
        <v>3</v>
      </c>
      <c r="H8" s="8" t="s">
        <v>3</v>
      </c>
      <c r="I8" s="8" t="s">
        <v>3</v>
      </c>
      <c r="J8" s="8" t="s">
        <v>3</v>
      </c>
      <c r="K8" s="8" t="s">
        <v>3</v>
      </c>
      <c r="L8" s="8" t="s">
        <v>3</v>
      </c>
      <c r="M8" s="8" t="s">
        <v>3</v>
      </c>
      <c r="N8" s="8" t="s">
        <v>3</v>
      </c>
      <c r="O8" s="8" t="s">
        <v>3</v>
      </c>
      <c r="P8" s="8" t="s">
        <v>3</v>
      </c>
      <c r="Q8" s="8" t="s">
        <v>3</v>
      </c>
      <c r="R8" s="8" t="s">
        <v>3</v>
      </c>
      <c r="S8" s="8" t="s">
        <v>3</v>
      </c>
      <c r="T8" s="8" t="s">
        <v>3</v>
      </c>
      <c r="U8" s="8" t="s">
        <v>3</v>
      </c>
      <c r="V8" s="8" t="s">
        <v>3</v>
      </c>
      <c r="W8" s="8" t="s">
        <v>3</v>
      </c>
      <c r="X8" s="8" t="s">
        <v>3</v>
      </c>
      <c r="Y8" s="8" t="s">
        <v>3</v>
      </c>
      <c r="Z8" s="8" t="s">
        <v>3</v>
      </c>
      <c r="AA8" s="8" t="s">
        <v>3</v>
      </c>
      <c r="AB8" s="8" t="s">
        <v>3</v>
      </c>
      <c r="AC8" s="8" t="s">
        <v>3</v>
      </c>
      <c r="AD8" s="8" t="s">
        <v>3</v>
      </c>
      <c r="AE8" s="8" t="s">
        <v>3</v>
      </c>
      <c r="AF8" s="8" t="s">
        <v>3</v>
      </c>
      <c r="AG8" s="8" t="s">
        <v>3</v>
      </c>
      <c r="AH8" s="8" t="s">
        <v>3</v>
      </c>
      <c r="AI8" s="8" t="s">
        <v>3</v>
      </c>
      <c r="AJ8" s="8" t="s">
        <v>3</v>
      </c>
      <c r="AK8" s="8" t="s">
        <v>3</v>
      </c>
      <c r="AL8" s="8" t="s">
        <v>3</v>
      </c>
      <c r="AM8" s="8" t="s">
        <v>3</v>
      </c>
      <c r="AN8" s="8" t="s">
        <v>3</v>
      </c>
      <c r="AO8" s="8" t="s">
        <v>3</v>
      </c>
      <c r="AP8" s="8" t="s">
        <v>3</v>
      </c>
      <c r="AQ8" s="8" t="s">
        <v>3</v>
      </c>
      <c r="AR8" s="8" t="s">
        <v>3</v>
      </c>
      <c r="AS8" s="8" t="s">
        <v>3</v>
      </c>
      <c r="AT8" s="8" t="s">
        <v>3</v>
      </c>
      <c r="AU8" s="8" t="s">
        <v>3</v>
      </c>
      <c r="AV8" s="8" t="s">
        <v>3</v>
      </c>
      <c r="AW8" s="8" t="s">
        <v>3</v>
      </c>
      <c r="AX8" s="8" t="s">
        <v>3</v>
      </c>
      <c r="AY8" s="8" t="s">
        <v>3</v>
      </c>
      <c r="AZ8" s="8" t="s">
        <v>3</v>
      </c>
      <c r="BA8" s="8" t="s">
        <v>3</v>
      </c>
      <c r="BB8" s="8" t="s">
        <v>3</v>
      </c>
      <c r="BC8" s="8" t="s">
        <v>3</v>
      </c>
      <c r="BD8" s="8" t="s">
        <v>3</v>
      </c>
      <c r="BE8" s="8" t="s">
        <v>3</v>
      </c>
      <c r="BF8" s="8" t="s">
        <v>3</v>
      </c>
      <c r="BG8" s="8" t="s">
        <v>3</v>
      </c>
      <c r="BH8" s="8" t="s">
        <v>3</v>
      </c>
      <c r="BI8" s="8">
        <v>75.456056186715358</v>
      </c>
      <c r="BJ8" s="8">
        <v>91.602771148985823</v>
      </c>
      <c r="BK8" s="8">
        <v>97.550215144658921</v>
      </c>
      <c r="BL8" s="8">
        <v>93.866088804576378</v>
      </c>
      <c r="BM8" s="8">
        <v>96.364391729448499</v>
      </c>
      <c r="BN8" s="8">
        <v>91.929944309025714</v>
      </c>
      <c r="BO8" s="8">
        <v>90.939825589193816</v>
      </c>
      <c r="BP8" s="8">
        <v>92.480553496376388</v>
      </c>
      <c r="BQ8" s="8">
        <v>99.148475426878591</v>
      </c>
      <c r="BR8" s="8">
        <v>106.2092575824261</v>
      </c>
      <c r="BS8" s="8">
        <v>97.760032601458832</v>
      </c>
      <c r="BT8" s="8">
        <v>92.605162378780776</v>
      </c>
      <c r="BU8" s="8">
        <v>89.004910980467514</v>
      </c>
      <c r="BV8" s="8">
        <v>92.244980146771297</v>
      </c>
      <c r="BW8" s="8">
        <v>92.923469587991505</v>
      </c>
      <c r="BX8" s="8">
        <v>85.194874270605482</v>
      </c>
      <c r="BY8" s="8">
        <v>87.397038009167815</v>
      </c>
      <c r="BZ8" s="8">
        <v>98.114272753016351</v>
      </c>
      <c r="CA8" s="8">
        <v>99.850998006370801</v>
      </c>
      <c r="CB8" s="8">
        <v>99.711274258524782</v>
      </c>
      <c r="CC8" s="8">
        <v>110.33087917772714</v>
      </c>
      <c r="CD8" s="8">
        <v>111.90215430363065</v>
      </c>
      <c r="CE8" s="8">
        <v>105.72239754324661</v>
      </c>
      <c r="CF8" s="8">
        <v>103.46536388913061</v>
      </c>
      <c r="CG8" s="8">
        <v>96.496408222584762</v>
      </c>
      <c r="CH8" s="8">
        <v>77.637161718133981</v>
      </c>
      <c r="CI8" s="8">
        <v>86.226704311828527</v>
      </c>
      <c r="CJ8" s="8">
        <v>83.248068166303995</v>
      </c>
      <c r="CK8" s="8">
        <v>87.630390712621562</v>
      </c>
      <c r="CL8" s="8">
        <v>79.294830882694939</v>
      </c>
      <c r="CM8" s="8">
        <v>74.920377109391382</v>
      </c>
      <c r="CN8" s="8">
        <v>82.435545851071566</v>
      </c>
      <c r="CO8" s="8">
        <v>85.200974393415876</v>
      </c>
      <c r="CP8" s="8">
        <v>89.626358528367007</v>
      </c>
      <c r="CQ8" s="8">
        <v>89.820700497651913</v>
      </c>
      <c r="CR8" s="8">
        <v>93.035485321229444</v>
      </c>
      <c r="CS8" s="8">
        <v>94.738530629620087</v>
      </c>
      <c r="CT8" s="8">
        <v>80.054759006583012</v>
      </c>
      <c r="CU8" s="8">
        <v>91.947419578883739</v>
      </c>
      <c r="CV8" s="8">
        <v>87.52523654728202</v>
      </c>
      <c r="CW8" s="8">
        <v>97.165345801954217</v>
      </c>
      <c r="CX8" s="8">
        <v>94.950182824729055</v>
      </c>
      <c r="CY8" s="8">
        <v>98.606044161012761</v>
      </c>
      <c r="CZ8" s="8">
        <v>102.45777374507942</v>
      </c>
      <c r="DA8" s="8">
        <v>102.15307502425354</v>
      </c>
      <c r="DB8" s="8">
        <v>101.56746346275767</v>
      </c>
      <c r="DC8" s="8">
        <v>101.44053606730689</v>
      </c>
      <c r="DD8" s="8">
        <v>109.23836874959514</v>
      </c>
      <c r="DE8" s="8">
        <v>109.41419082639865</v>
      </c>
      <c r="DF8" s="8">
        <v>115.5155508425353</v>
      </c>
      <c r="DG8" s="8">
        <v>112.58771970264576</v>
      </c>
      <c r="DH8" s="8">
        <v>108.21976037421493</v>
      </c>
      <c r="DI8" s="8">
        <v>104.92345371599281</v>
      </c>
      <c r="DJ8" s="8">
        <v>103.33322141914512</v>
      </c>
      <c r="DK8" s="8">
        <v>107.16130091166357</v>
      </c>
      <c r="DL8" s="8">
        <v>115.26097569043867</v>
      </c>
      <c r="DM8" s="8">
        <v>124.37783062330091</v>
      </c>
      <c r="DN8" s="8">
        <v>122.31771559600281</v>
      </c>
      <c r="DO8" s="8">
        <v>113.10395061145724</v>
      </c>
      <c r="DP8" s="8">
        <v>109.39405054525363</v>
      </c>
      <c r="DQ8" s="8">
        <v>121.93903471703008</v>
      </c>
      <c r="DR8" s="8">
        <v>116.43494996190444</v>
      </c>
      <c r="DS8" s="8">
        <v>118.93069298751539</v>
      </c>
      <c r="DT8" s="8">
        <v>123.90978858150365</v>
      </c>
      <c r="DU8" s="8">
        <v>127.03031270362527</v>
      </c>
      <c r="DV8" s="8">
        <v>139.51244736418747</v>
      </c>
      <c r="DW8" s="8">
        <v>143.48478150840546</v>
      </c>
      <c r="DX8" s="8">
        <v>142.4950134281103</v>
      </c>
      <c r="DY8" s="8">
        <v>143.05252913467348</v>
      </c>
      <c r="DZ8" s="8">
        <v>148.26813403408244</v>
      </c>
      <c r="EA8" s="8">
        <v>145.91251763471428</v>
      </c>
      <c r="EB8" s="8">
        <v>139.20415973731491</v>
      </c>
      <c r="EC8" s="8">
        <v>132.0189649096298</v>
      </c>
      <c r="ED8" s="8">
        <v>129.45219353333084</v>
      </c>
      <c r="EE8" s="8">
        <v>136.47607521897476</v>
      </c>
      <c r="EF8" s="8">
        <v>126.28581211842196</v>
      </c>
      <c r="EG8" s="8">
        <v>112.00962839594258</v>
      </c>
      <c r="EH8" s="8">
        <v>106.91984376507695</v>
      </c>
      <c r="EI8" s="8">
        <v>118.7710528222552</v>
      </c>
      <c r="EJ8" s="8">
        <v>128.70449298148759</v>
      </c>
      <c r="EK8" s="8">
        <v>134.1175100561631</v>
      </c>
      <c r="EL8" s="8">
        <v>142.0611565260231</v>
      </c>
      <c r="EM8" s="8">
        <v>143.27465614442104</v>
      </c>
      <c r="EN8" s="8">
        <v>136.18375479619237</v>
      </c>
      <c r="EO8" s="8">
        <v>143.93251208518268</v>
      </c>
      <c r="EP8" s="8">
        <v>137.36580830353464</v>
      </c>
      <c r="EQ8" s="8">
        <v>139.72878984155261</v>
      </c>
      <c r="ER8" s="8">
        <v>132.4954711399393</v>
      </c>
      <c r="ES8" s="8">
        <v>134.17594499782098</v>
      </c>
      <c r="ET8" s="8">
        <v>138.40167002311028</v>
      </c>
      <c r="EU8" s="8">
        <v>138.58725465946492</v>
      </c>
      <c r="EV8" s="8">
        <v>131.15876400491098</v>
      </c>
      <c r="EW8" s="8">
        <v>136.61743086455363</v>
      </c>
      <c r="EX8" s="8">
        <v>137.57855565816084</v>
      </c>
      <c r="EY8" s="8">
        <v>131.53431041103687</v>
      </c>
      <c r="EZ8" s="8">
        <v>134.43099516490449</v>
      </c>
      <c r="FA8" s="8">
        <v>133.88565087148169</v>
      </c>
      <c r="FB8" s="8">
        <v>133.51291702912795</v>
      </c>
      <c r="FC8" s="8">
        <v>132.97626150837451</v>
      </c>
      <c r="FD8" s="8">
        <v>135.15662549788726</v>
      </c>
      <c r="FE8" s="8">
        <v>139.06578651986513</v>
      </c>
      <c r="FF8" s="8">
        <v>140.13896654354429</v>
      </c>
      <c r="FG8" s="8">
        <v>143.84358089772203</v>
      </c>
      <c r="FH8" s="8">
        <v>141.18954751067506</v>
      </c>
      <c r="FI8" s="8">
        <v>147.57012361823288</v>
      </c>
      <c r="FJ8" s="8">
        <v>149.1476085970834</v>
      </c>
      <c r="FK8" s="8">
        <v>153.72203682505082</v>
      </c>
      <c r="FL8" s="8">
        <v>153.34411539079235</v>
      </c>
      <c r="FM8" s="8">
        <v>154.0406995092182</v>
      </c>
      <c r="FN8" s="8">
        <v>143.63505372136251</v>
      </c>
      <c r="FO8" s="8">
        <v>137.08912613878292</v>
      </c>
      <c r="FP8" s="8">
        <v>142.59448782320368</v>
      </c>
      <c r="FQ8" s="8">
        <v>148.95962912062123</v>
      </c>
      <c r="FR8" s="8">
        <v>142.50486569263552</v>
      </c>
      <c r="FS8" s="8">
        <v>137.98086254051742</v>
      </c>
      <c r="FT8" s="8">
        <v>132.78649426866883</v>
      </c>
      <c r="FU8" s="8">
        <v>128.50866902766748</v>
      </c>
      <c r="FV8" s="8">
        <v>137.94754120899887</v>
      </c>
      <c r="FW8" s="8">
        <v>132.60339112410691</v>
      </c>
      <c r="FX8" s="8">
        <v>129.31203156614558</v>
      </c>
      <c r="FY8" s="8">
        <v>132.89236461445824</v>
      </c>
      <c r="FZ8" s="8">
        <v>142.70375859182926</v>
      </c>
      <c r="GA8" s="8">
        <v>150.2545766236868</v>
      </c>
      <c r="GB8" s="8">
        <v>148.41232090129756</v>
      </c>
      <c r="GC8" s="8">
        <v>150.77119427003399</v>
      </c>
      <c r="GD8" s="8">
        <v>158.9537524920579</v>
      </c>
      <c r="GE8" s="8">
        <v>159.40467249219404</v>
      </c>
      <c r="GF8" s="8">
        <v>161.45019749744884</v>
      </c>
      <c r="GG8" s="8">
        <v>163.53439643528748</v>
      </c>
      <c r="GH8" s="8">
        <v>165.78470512979004</v>
      </c>
      <c r="GI8" s="8">
        <v>162.88721462818</v>
      </c>
      <c r="GJ8" s="8">
        <v>156.11721801868697</v>
      </c>
      <c r="GK8" s="8">
        <v>160.14294065445574</v>
      </c>
      <c r="GL8" s="8">
        <v>163.99740827512892</v>
      </c>
      <c r="GM8" s="8">
        <v>161.8673203011767</v>
      </c>
      <c r="GN8" s="8">
        <v>167.88381820145469</v>
      </c>
      <c r="GO8" s="8">
        <v>167.21888378015561</v>
      </c>
      <c r="GP8" s="8">
        <v>159.52109916730112</v>
      </c>
      <c r="GQ8" s="8">
        <v>163.06360075878388</v>
      </c>
      <c r="GR8" s="8">
        <v>167.19761827196822</v>
      </c>
      <c r="GS8" s="8">
        <v>165.67205731082456</v>
      </c>
      <c r="GT8" s="8">
        <v>167.19182924646606</v>
      </c>
      <c r="GU8" s="8">
        <v>161.56861487039674</v>
      </c>
      <c r="GV8" s="8">
        <v>165.82720672289452</v>
      </c>
      <c r="GW8" s="8">
        <v>156.99535461146183</v>
      </c>
      <c r="GX8" s="8">
        <v>157.7154278648722</v>
      </c>
      <c r="GY8" s="8">
        <v>157.9528957913904</v>
      </c>
      <c r="GZ8" s="8">
        <v>157.33111638200242</v>
      </c>
      <c r="HA8" s="8">
        <v>158.52809202965597</v>
      </c>
      <c r="HB8" s="8">
        <v>156.05207998988382</v>
      </c>
      <c r="HC8" s="8">
        <v>160.62938537817516</v>
      </c>
      <c r="HD8" s="8">
        <v>162.60108648167318</v>
      </c>
      <c r="HE8" s="8">
        <v>162.0340909475446</v>
      </c>
      <c r="HF8" s="8">
        <v>170.78691600135988</v>
      </c>
      <c r="HG8" s="8">
        <v>167.60290086196036</v>
      </c>
      <c r="HH8" s="8">
        <v>165.55814270877326</v>
      </c>
      <c r="HI8" s="8">
        <v>163.59977684102537</v>
      </c>
      <c r="HJ8" s="8">
        <v>163.94801263051906</v>
      </c>
      <c r="HK8" s="8">
        <v>164.52968588876502</v>
      </c>
      <c r="HL8" s="8">
        <v>159.24611874045596</v>
      </c>
      <c r="HM8" s="8">
        <v>160.76349730692814</v>
      </c>
      <c r="HN8" s="8">
        <v>162.32565322865497</v>
      </c>
      <c r="HO8" s="8">
        <v>163.28015190309478</v>
      </c>
      <c r="HP8" s="8">
        <v>165.32881998216368</v>
      </c>
      <c r="HQ8" s="8">
        <v>161.86565370566282</v>
      </c>
      <c r="HR8" s="8">
        <v>168.1459643777776</v>
      </c>
      <c r="HS8" s="8">
        <v>160.83781705521488</v>
      </c>
      <c r="HT8" s="8">
        <v>160.0664357686303</v>
      </c>
      <c r="HU8" s="8">
        <v>151.17653279922075</v>
      </c>
      <c r="HV8" s="8">
        <v>150.36513330765186</v>
      </c>
      <c r="HW8" s="8">
        <v>139.82039055248254</v>
      </c>
      <c r="HX8" s="8">
        <v>137.93446559301179</v>
      </c>
      <c r="HY8" s="8">
        <v>141.28525753374547</v>
      </c>
      <c r="HZ8" s="8">
        <v>142.5892144290907</v>
      </c>
      <c r="IA8" s="8">
        <v>142.15710394136354</v>
      </c>
      <c r="IB8" s="8">
        <v>140.26008449383409</v>
      </c>
      <c r="IC8" s="8">
        <v>135.27215998434306</v>
      </c>
      <c r="ID8" s="8">
        <v>138.59690062327115</v>
      </c>
      <c r="IE8" s="8">
        <v>129.85017896642381</v>
      </c>
      <c r="IF8" s="8">
        <v>126.4480151076222</v>
      </c>
      <c r="IG8" s="8">
        <v>114.25951953247855</v>
      </c>
      <c r="IH8" s="8">
        <v>113.65069111610055</v>
      </c>
      <c r="II8" s="8">
        <v>112.72989268394572</v>
      </c>
      <c r="IJ8" s="8">
        <v>110.0908236429772</v>
      </c>
      <c r="IK8" s="8">
        <v>120.8137172687869</v>
      </c>
      <c r="IL8" s="8">
        <v>119.1726747285843</v>
      </c>
      <c r="IM8" s="8">
        <v>121.53181455589569</v>
      </c>
      <c r="IN8" s="8">
        <v>116.36186486107636</v>
      </c>
      <c r="IO8" s="8">
        <v>114.51887347016491</v>
      </c>
      <c r="IP8" s="8">
        <v>117.78428581608709</v>
      </c>
      <c r="IQ8" s="8">
        <v>109.85163466448685</v>
      </c>
      <c r="IR8" s="8">
        <v>108.61412329420493</v>
      </c>
      <c r="IS8" s="8">
        <v>95.269915297938169</v>
      </c>
      <c r="IT8" s="8">
        <v>92.155824647815933</v>
      </c>
      <c r="IU8" s="8">
        <v>90.596010814531283</v>
      </c>
      <c r="IV8" s="8">
        <v>87.916633579689602</v>
      </c>
      <c r="IW8" s="8">
        <v>89.596325971851428</v>
      </c>
      <c r="IX8" s="8">
        <v>91.354697772029496</v>
      </c>
      <c r="IY8" s="8">
        <v>90.001639963616327</v>
      </c>
      <c r="IZ8" s="8">
        <v>91.863912640554844</v>
      </c>
      <c r="JA8" s="8">
        <v>90.845505301388201</v>
      </c>
      <c r="JB8" s="8">
        <v>99.056906385060273</v>
      </c>
      <c r="JC8" s="8">
        <v>94.00504080011514</v>
      </c>
      <c r="JD8" s="8">
        <v>92.267099335073141</v>
      </c>
      <c r="JE8" s="8">
        <v>92.518152812041279</v>
      </c>
      <c r="JF8" s="8">
        <v>101.82771935761977</v>
      </c>
      <c r="JG8" s="8">
        <v>100.80018784494942</v>
      </c>
      <c r="JH8" s="8">
        <v>104.2998926908833</v>
      </c>
      <c r="JI8" s="8">
        <v>111.79439932840216</v>
      </c>
      <c r="JJ8" s="8">
        <v>108.89305810684186</v>
      </c>
      <c r="JK8" s="8">
        <v>112.91997782646634</v>
      </c>
      <c r="JL8" s="8">
        <v>116.75043033737563</v>
      </c>
      <c r="JM8" s="8">
        <v>106.42009295626198</v>
      </c>
      <c r="JN8" s="8">
        <v>119.22928895128544</v>
      </c>
      <c r="JO8" s="8">
        <v>113.32912846351155</v>
      </c>
      <c r="JP8" s="8">
        <v>112.34083858317574</v>
      </c>
      <c r="JQ8" s="8">
        <v>107.06218675111477</v>
      </c>
      <c r="JR8" s="8">
        <v>105.31604310034731</v>
      </c>
      <c r="JS8" s="8">
        <v>106.82143027854283</v>
      </c>
      <c r="JT8" s="8">
        <v>109.05229004300377</v>
      </c>
      <c r="JU8" s="8">
        <v>102.66288646186156</v>
      </c>
      <c r="JV8" s="8">
        <v>107.56583213762038</v>
      </c>
      <c r="JW8" s="8">
        <v>108.94580168897637</v>
      </c>
      <c r="JX8" s="8">
        <v>113.19336162051977</v>
      </c>
      <c r="JY8" s="8">
        <v>120.86917197391881</v>
      </c>
      <c r="JZ8" s="8">
        <v>121.70985346680268</v>
      </c>
      <c r="KA8" s="8">
        <v>119.17986441475121</v>
      </c>
      <c r="KB8" s="8">
        <v>115.73510644785161</v>
      </c>
      <c r="KC8" s="8">
        <v>118.54857612213652</v>
      </c>
      <c r="KD8" s="8">
        <v>108.48212509252149</v>
      </c>
      <c r="KE8" s="8">
        <v>108.22401212732822</v>
      </c>
      <c r="KF8" s="8">
        <v>107.33298798290662</v>
      </c>
      <c r="KG8" s="8">
        <v>112.38514084606388</v>
      </c>
      <c r="KH8" s="8">
        <v>111.98181285533083</v>
      </c>
      <c r="KI8" s="8">
        <v>118.49022783840769</v>
      </c>
      <c r="KJ8" s="8">
        <v>131.31998101560217</v>
      </c>
      <c r="KK8" s="8">
        <v>135.71672629885782</v>
      </c>
      <c r="KL8" s="8">
        <v>144.20200766382197</v>
      </c>
      <c r="KM8" s="8">
        <v>130.92827711802335</v>
      </c>
      <c r="KN8" s="8">
        <v>129.07288760426528</v>
      </c>
      <c r="KO8" s="8">
        <v>126.51238451547188</v>
      </c>
      <c r="KP8" s="8">
        <v>112.63289672233773</v>
      </c>
      <c r="KQ8" s="8">
        <v>115.47873797876261</v>
      </c>
      <c r="KR8" s="8">
        <v>120.03124082550076</v>
      </c>
      <c r="KS8" s="8">
        <v>120.92821356330478</v>
      </c>
      <c r="KT8" s="8">
        <v>116.24525192495813</v>
      </c>
      <c r="KU8" s="8">
        <v>126.12358047832076</v>
      </c>
      <c r="KV8" s="8">
        <v>125.50552055033923</v>
      </c>
      <c r="KW8" s="8">
        <v>129.69219709601882</v>
      </c>
      <c r="KX8" s="8">
        <v>136.60377212922606</v>
      </c>
      <c r="KY8" s="8">
        <v>130.72546849468176</v>
      </c>
      <c r="KZ8" s="8">
        <v>117.01760422066013</v>
      </c>
      <c r="LA8" s="8">
        <v>98.792274609114358</v>
      </c>
      <c r="LB8" s="8">
        <v>98.938062794470994</v>
      </c>
      <c r="LC8" s="8">
        <v>100.18549105523279</v>
      </c>
      <c r="LD8" s="8">
        <v>107.4026450756015</v>
      </c>
      <c r="LE8" s="8">
        <v>112.95695011991498</v>
      </c>
      <c r="LF8" s="8">
        <v>111.81484530342766</v>
      </c>
      <c r="LG8" s="8">
        <v>111.92236006941405</v>
      </c>
      <c r="LH8" s="8">
        <f>[1]dez20!$BJ$42</f>
        <v>114.92950818441992</v>
      </c>
      <c r="LI8" s="8">
        <f>[1]jan21!$BJ$42</f>
        <v>117.65484031894896</v>
      </c>
      <c r="LJ8" s="8">
        <f>[1]fev21!$BJ$42</f>
        <v>116.53386452434395</v>
      </c>
      <c r="LK8" s="8">
        <f>[1]mar21!$BJ$42</f>
        <v>115.41349882456409</v>
      </c>
      <c r="LL8" s="8">
        <f>[1]abr21!$BJ$42</f>
        <v>109.34121364435771</v>
      </c>
      <c r="LM8" s="8">
        <f>[1]mai21!$BJ$42</f>
        <v>109.83081336917328</v>
      </c>
      <c r="LN8" s="8">
        <f>[1]jun21!$BJ$42</f>
        <v>109.77168393409286</v>
      </c>
      <c r="LO8" s="8">
        <f>[1]jul21!$BJ$42</f>
        <v>114.29120912130836</v>
      </c>
      <c r="LP8" s="8">
        <f>[1]ago21!$BJ$42</f>
        <v>111.92811335041253</v>
      </c>
      <c r="LQ8" s="8">
        <f>[1]set21!$BJ$42</f>
        <v>114.77509518876691</v>
      </c>
      <c r="LR8" s="8">
        <f>[1]out21!$BJ$42</f>
        <v>113.43967873569068</v>
      </c>
      <c r="LS8" s="8">
        <f>[1]nov21!$BJ$42</f>
        <v>110.10782813484175</v>
      </c>
      <c r="LT8" s="8">
        <f>[1]dez21!$BJ$42</f>
        <v>115.03035577129597</v>
      </c>
      <c r="LU8" s="8">
        <f>[1]jan22!$BJ$42</f>
        <v>110.22631241121667</v>
      </c>
      <c r="LV8" s="8">
        <f>[1]fev22!$BJ$42</f>
        <v>104.41406206483461</v>
      </c>
      <c r="LW8" s="8">
        <f>[1]mar22!$BJ$42</f>
        <v>110.9117858735323</v>
      </c>
      <c r="LX8" s="8">
        <f>[1]abr22!$BJ$42</f>
        <v>108.96697221362669</v>
      </c>
      <c r="LY8" s="8">
        <f>[1]mai22!$BJ$42</f>
        <v>113.48030595422829</v>
      </c>
      <c r="LZ8" s="8">
        <f>[1]jun22!$BJ$42</f>
        <v>105.69410737589779</v>
      </c>
      <c r="MA8" s="8">
        <f>[1]jul22!$BJ$42</f>
        <v>106.68298919556833</v>
      </c>
      <c r="MB8" s="8">
        <f>[1]ago22!$BJ$42</f>
        <v>110.65328392704126</v>
      </c>
      <c r="MC8" s="8">
        <f>[1]set22!$BJ$42</f>
        <v>114.9823337723581</v>
      </c>
      <c r="MD8" s="8">
        <f>[1]out22!$BJ$42</f>
        <v>117.89150166202667</v>
      </c>
      <c r="ME8" s="8">
        <f>[1]nov22!$BJ$42</f>
        <v>118.94028259811603</v>
      </c>
      <c r="MF8" s="8">
        <f>[1]dez22!$BJ$42</f>
        <v>122.62913886376498</v>
      </c>
      <c r="MG8" s="8">
        <f>[1]jan23!$BJ$42</f>
        <v>125.56674144942255</v>
      </c>
      <c r="MH8" s="8">
        <f>[1]fev23!$BJ$42</f>
        <v>127.67345868607572</v>
      </c>
      <c r="MI8" s="8">
        <f>[1]mar23!$BJ$42</f>
        <v>126.66795127367564</v>
      </c>
      <c r="MJ8" s="8">
        <f>[1]abr23!$BJ$42</f>
        <v>124.59345068360567</v>
      </c>
      <c r="MK8" s="8">
        <f>[1]mai23!$BJ$42</f>
        <v>124.49810306936857</v>
      </c>
      <c r="ML8" s="8">
        <f>[1]jun23!$BJ$42</f>
        <v>127.46441875473326</v>
      </c>
      <c r="MM8" s="8">
        <f>[1]jul23!$BJ$42</f>
        <v>125.53609240214723</v>
      </c>
      <c r="MN8" s="8">
        <f>[1]ago23!$BJ$42</f>
        <v>132.17128759306135</v>
      </c>
      <c r="MO8" s="8">
        <f>[1]set23!$BJ$42</f>
        <v>133.01773306711442</v>
      </c>
      <c r="MP8" s="8">
        <f>[1]out23!$BJ$42</f>
        <v>135.03759523687239</v>
      </c>
      <c r="MQ8" s="8">
        <f>[1]nov23!$BJ$42</f>
        <v>130.4519913522098</v>
      </c>
      <c r="MR8" s="8">
        <f>[1]dez23!$BJ$42</f>
        <v>135.68943818822331</v>
      </c>
      <c r="MS8" s="8">
        <f>[1]jan24!$BJ$42</f>
        <v>133.51179253455385</v>
      </c>
      <c r="MT8" s="8">
        <f>[1]fev24!$BJ$42</f>
        <v>139.50147345369038</v>
      </c>
      <c r="MU8" s="8">
        <f>[1]mar24!$BJ$42</f>
        <v>135.26874493040671</v>
      </c>
      <c r="MV8" s="8">
        <f>[1]abr24!$BJ$42</f>
        <v>133.09094597073201</v>
      </c>
      <c r="MW8" s="8">
        <f>[1]mai24!$BJ$42</f>
        <v>126.28710954636918</v>
      </c>
      <c r="MX8" s="8">
        <f>[1]jun24!$BJ$42</f>
        <v>130.34685438013798</v>
      </c>
      <c r="MY8" s="8">
        <f>[1]jul24!$BJ$42</f>
        <v>130.63538105908324</v>
      </c>
      <c r="MZ8" s="8">
        <f>[1]ago24!$BJ$42</f>
        <v>129.2051283978073</v>
      </c>
      <c r="NA8" s="8">
        <f>[1]set24!$BJ$42</f>
        <v>124.02343859021251</v>
      </c>
      <c r="NB8" s="8">
        <f>[1]out24!$BJ$42</f>
        <v>124.27953114569587</v>
      </c>
      <c r="NC8" s="8">
        <f>[1]nov24!$BJ$42</f>
        <v>129.29676162209088</v>
      </c>
      <c r="ND8" s="8">
        <f>[1]dez24!$BJ$42</f>
        <v>127.85712079346494</v>
      </c>
      <c r="NE8" s="8">
        <f>[1]jan25!$BJ$42</f>
        <v>125.42930990787059</v>
      </c>
      <c r="NF8" s="8">
        <f>[1]fev25!$BJ$42</f>
        <v>119.91111788057772</v>
      </c>
      <c r="NG8" s="8">
        <f>[1]mar25!$BJ$42</f>
        <v>118.2570896614948</v>
      </c>
      <c r="NH8" s="8">
        <f>[1]abr25!$BJ$42</f>
        <v>113.05135057388034</v>
      </c>
      <c r="NI8" s="8">
        <f>[1]mai25!$BJ$42</f>
        <v>113.59628064352164</v>
      </c>
      <c r="NJ8" s="8">
        <f>[1]jun25!$BJ$42</f>
        <v>117.34729906212488</v>
      </c>
      <c r="NK8" s="8">
        <f>[1]jul25!$BJ$42</f>
        <v>110.38780780890548</v>
      </c>
      <c r="NL8" s="8">
        <f>[1]ago25!$BJ$42</f>
        <v>112.95590801236082</v>
      </c>
      <c r="NM8" s="8">
        <f>[1]set25!$BJ$42</f>
        <v>114.71948605966972</v>
      </c>
      <c r="NN8" s="8">
        <f>[1]out25!$BJ$42</f>
        <v>117.43307711313741</v>
      </c>
      <c r="NO8" s="8">
        <f>[1]nov25!$BJ$42</f>
        <v>123.75882402663842</v>
      </c>
      <c r="NP8" s="8">
        <f>[1]dez25!$BJ$42</f>
        <v>126.53770955841362</v>
      </c>
      <c r="NQ8" s="8">
        <f>[1]jan26!$BJ$42</f>
        <v>129.76523222739183</v>
      </c>
      <c r="NR8" s="8">
        <f>[1]fev26!$BJ$42</f>
        <v>130.91773017668038</v>
      </c>
      <c r="NS8" s="8">
        <f>[1]mar26!$BJ$42</f>
        <v>126.10476510007388</v>
      </c>
      <c r="NT8" s="8">
        <f>[1]abr26!$BJ$42</f>
        <v>124.30429153282839</v>
      </c>
      <c r="NU8" s="8">
        <f>[1]mai26!$BJ$42</f>
        <v>122.53128164478839</v>
      </c>
    </row>
    <row r="9" spans="1:385" x14ac:dyDescent="0.75">
      <c r="A9" s="11" t="s">
        <v>21</v>
      </c>
      <c r="B9" s="11" t="s">
        <v>3</v>
      </c>
      <c r="C9" s="11" t="s">
        <v>3</v>
      </c>
      <c r="D9" s="11" t="s">
        <v>3</v>
      </c>
      <c r="E9" s="11" t="s">
        <v>3</v>
      </c>
      <c r="F9" s="11" t="s">
        <v>3</v>
      </c>
      <c r="G9" s="11" t="s">
        <v>3</v>
      </c>
      <c r="H9" s="11" t="s">
        <v>3</v>
      </c>
      <c r="I9" s="11" t="s">
        <v>3</v>
      </c>
      <c r="J9" s="11" t="s">
        <v>3</v>
      </c>
      <c r="K9" s="11" t="s">
        <v>3</v>
      </c>
      <c r="L9" s="11" t="s">
        <v>3</v>
      </c>
      <c r="M9" s="11" t="s">
        <v>3</v>
      </c>
      <c r="N9" s="11" t="s">
        <v>3</v>
      </c>
      <c r="O9" s="11" t="s">
        <v>3</v>
      </c>
      <c r="P9" s="11" t="s">
        <v>3</v>
      </c>
      <c r="Q9" s="11" t="s">
        <v>3</v>
      </c>
      <c r="R9" s="11" t="s">
        <v>3</v>
      </c>
      <c r="S9" s="11" t="s">
        <v>3</v>
      </c>
      <c r="T9" s="11" t="s">
        <v>3</v>
      </c>
      <c r="U9" s="11" t="s">
        <v>3</v>
      </c>
      <c r="V9" s="11" t="s">
        <v>3</v>
      </c>
      <c r="W9" s="11" t="s">
        <v>3</v>
      </c>
      <c r="X9" s="11" t="s">
        <v>3</v>
      </c>
      <c r="Y9" s="11" t="s">
        <v>3</v>
      </c>
      <c r="Z9" s="11" t="s">
        <v>3</v>
      </c>
      <c r="AA9" s="11" t="s">
        <v>3</v>
      </c>
      <c r="AB9" s="11" t="s">
        <v>3</v>
      </c>
      <c r="AC9" s="11" t="s">
        <v>3</v>
      </c>
      <c r="AD9" s="11" t="s">
        <v>3</v>
      </c>
      <c r="AE9" s="11" t="s">
        <v>3</v>
      </c>
      <c r="AF9" s="11" t="s">
        <v>3</v>
      </c>
      <c r="AG9" s="11" t="s">
        <v>3</v>
      </c>
      <c r="AH9" s="11" t="s">
        <v>3</v>
      </c>
      <c r="AI9" s="11" t="s">
        <v>3</v>
      </c>
      <c r="AJ9" s="11" t="s">
        <v>3</v>
      </c>
      <c r="AK9" s="11" t="s">
        <v>3</v>
      </c>
      <c r="AL9" s="11" t="s">
        <v>3</v>
      </c>
      <c r="AM9" s="11" t="s">
        <v>3</v>
      </c>
      <c r="AN9" s="11" t="s">
        <v>3</v>
      </c>
      <c r="AO9" s="11" t="s">
        <v>3</v>
      </c>
      <c r="AP9" s="11" t="s">
        <v>3</v>
      </c>
      <c r="AQ9" s="11" t="s">
        <v>3</v>
      </c>
      <c r="AR9" s="11" t="s">
        <v>3</v>
      </c>
      <c r="AS9" s="11" t="s">
        <v>3</v>
      </c>
      <c r="AT9" s="11" t="s">
        <v>3</v>
      </c>
      <c r="AU9" s="11" t="s">
        <v>3</v>
      </c>
      <c r="AV9" s="11" t="s">
        <v>3</v>
      </c>
      <c r="AW9" s="11" t="s">
        <v>3</v>
      </c>
      <c r="AX9" s="11" t="s">
        <v>3</v>
      </c>
      <c r="AY9" s="11" t="s">
        <v>3</v>
      </c>
      <c r="AZ9" s="11" t="s">
        <v>3</v>
      </c>
      <c r="BA9" s="11" t="s">
        <v>3</v>
      </c>
      <c r="BB9" s="11" t="s">
        <v>3</v>
      </c>
      <c r="BC9" s="11" t="s">
        <v>3</v>
      </c>
      <c r="BD9" s="11" t="s">
        <v>3</v>
      </c>
      <c r="BE9" s="11" t="s">
        <v>3</v>
      </c>
      <c r="BF9" s="11" t="s">
        <v>3</v>
      </c>
      <c r="BG9" s="11" t="s">
        <v>3</v>
      </c>
      <c r="BH9" s="11" t="s">
        <v>3</v>
      </c>
      <c r="BI9" s="11">
        <v>78.946677487131979</v>
      </c>
      <c r="BJ9" s="11">
        <v>91.447970041535598</v>
      </c>
      <c r="BK9" s="11">
        <v>100.92936287646954</v>
      </c>
      <c r="BL9" s="11">
        <v>102.48365892998551</v>
      </c>
      <c r="BM9" s="11">
        <v>101.53257397256344</v>
      </c>
      <c r="BN9" s="11">
        <v>99.108178317837741</v>
      </c>
      <c r="BO9" s="11">
        <v>96.770305095877376</v>
      </c>
      <c r="BP9" s="11">
        <v>95.89804651798076</v>
      </c>
      <c r="BQ9" s="11">
        <v>102.47210903001631</v>
      </c>
      <c r="BR9" s="11">
        <v>108.45067104706719</v>
      </c>
      <c r="BS9" s="11">
        <v>102.43947200095725</v>
      </c>
      <c r="BT9" s="11">
        <v>95.140499184501607</v>
      </c>
      <c r="BU9" s="11">
        <v>89.802400638968379</v>
      </c>
      <c r="BV9" s="11">
        <v>96.709564570934916</v>
      </c>
      <c r="BW9" s="11">
        <v>103.2872515157076</v>
      </c>
      <c r="BX9" s="11">
        <v>96.860226980117133</v>
      </c>
      <c r="BY9" s="11">
        <v>96.001457528303433</v>
      </c>
      <c r="BZ9" s="11">
        <v>98.775260015405223</v>
      </c>
      <c r="CA9" s="11">
        <v>98.887812632157335</v>
      </c>
      <c r="CB9" s="11">
        <v>101.84632483460335</v>
      </c>
      <c r="CC9" s="11">
        <v>112.3108037921277</v>
      </c>
      <c r="CD9" s="11">
        <v>115.11848159915132</v>
      </c>
      <c r="CE9" s="11">
        <v>111.31303862355787</v>
      </c>
      <c r="CF9" s="11">
        <v>106.95707613454024</v>
      </c>
      <c r="CG9" s="11">
        <v>109.07439706467673</v>
      </c>
      <c r="CH9" s="11">
        <v>81.216928847583233</v>
      </c>
      <c r="CI9" s="11">
        <v>88.143540931768342</v>
      </c>
      <c r="CJ9" s="11">
        <v>89.738203495661224</v>
      </c>
      <c r="CK9" s="11">
        <v>94.017845688699765</v>
      </c>
      <c r="CL9" s="11">
        <v>81.965807807443127</v>
      </c>
      <c r="CM9" s="11">
        <v>81.80421796845468</v>
      </c>
      <c r="CN9" s="11">
        <v>90.226868435271442</v>
      </c>
      <c r="CO9" s="11">
        <v>88.921593655044362</v>
      </c>
      <c r="CP9" s="11">
        <v>91.696646604657076</v>
      </c>
      <c r="CQ9" s="11">
        <v>92.789138827418881</v>
      </c>
      <c r="CR9" s="11">
        <v>99.050349379843311</v>
      </c>
      <c r="CS9" s="11">
        <v>97.575839921531696</v>
      </c>
      <c r="CT9" s="11">
        <v>88.993471768154492</v>
      </c>
      <c r="CU9" s="11">
        <v>95.662178580951675</v>
      </c>
      <c r="CV9" s="11">
        <v>92.102579985897052</v>
      </c>
      <c r="CW9" s="11">
        <v>101.13219631681929</v>
      </c>
      <c r="CX9" s="11">
        <v>94.86113347629923</v>
      </c>
      <c r="CY9" s="11">
        <v>98.732440902310913</v>
      </c>
      <c r="CZ9" s="11">
        <v>103.32998245209049</v>
      </c>
      <c r="DA9" s="11">
        <v>103.72692002238742</v>
      </c>
      <c r="DB9" s="11">
        <v>105.38814987799844</v>
      </c>
      <c r="DC9" s="11">
        <v>102.30080956067223</v>
      </c>
      <c r="DD9" s="11">
        <v>106.10064865109977</v>
      </c>
      <c r="DE9" s="11">
        <v>114.65624621523904</v>
      </c>
      <c r="DF9" s="11">
        <v>117.99192630039448</v>
      </c>
      <c r="DG9" s="11">
        <v>110.39218306924649</v>
      </c>
      <c r="DH9" s="11">
        <v>110.45315907475212</v>
      </c>
      <c r="DI9" s="11">
        <v>107.80812185079679</v>
      </c>
      <c r="DJ9" s="11">
        <v>106.0167548581457</v>
      </c>
      <c r="DK9" s="11">
        <v>110.10607669277061</v>
      </c>
      <c r="DL9" s="11">
        <v>115.38443355892461</v>
      </c>
      <c r="DM9" s="11">
        <v>123.93250795770057</v>
      </c>
      <c r="DN9" s="11">
        <v>124.48820935369635</v>
      </c>
      <c r="DO9" s="11">
        <v>113.52875864546164</v>
      </c>
      <c r="DP9" s="11">
        <v>106.81731637494305</v>
      </c>
      <c r="DQ9" s="11">
        <v>126.30896951131623</v>
      </c>
      <c r="DR9" s="11">
        <v>117.62459511214209</v>
      </c>
      <c r="DS9" s="11">
        <v>118.10567810638963</v>
      </c>
      <c r="DT9" s="11">
        <v>117.68518213794241</v>
      </c>
      <c r="DU9" s="11">
        <v>129.78314349467311</v>
      </c>
      <c r="DV9" s="11">
        <v>144.09549299632658</v>
      </c>
      <c r="DW9" s="11">
        <v>146.4667005464301</v>
      </c>
      <c r="DX9" s="11">
        <v>138.5199313317749</v>
      </c>
      <c r="DY9" s="11">
        <v>146.82231068129693</v>
      </c>
      <c r="DZ9" s="11">
        <v>144.82442096047501</v>
      </c>
      <c r="EA9" s="11">
        <v>144.06469716511484</v>
      </c>
      <c r="EB9" s="11">
        <v>144.18493374240973</v>
      </c>
      <c r="EC9" s="11">
        <v>135.06213840479796</v>
      </c>
      <c r="ED9" s="11">
        <v>135.8130665187179</v>
      </c>
      <c r="EE9" s="11">
        <v>130.33283607574666</v>
      </c>
      <c r="EF9" s="11">
        <v>123.67032736247984</v>
      </c>
      <c r="EG9" s="11">
        <v>106.69596130486708</v>
      </c>
      <c r="EH9" s="11">
        <v>108.30746850021194</v>
      </c>
      <c r="EI9" s="11">
        <v>115.86155202890251</v>
      </c>
      <c r="EJ9" s="11">
        <v>131.52857138678618</v>
      </c>
      <c r="EK9" s="11">
        <v>129.15230662578128</v>
      </c>
      <c r="EL9" s="11">
        <v>134.4606520088405</v>
      </c>
      <c r="EM9" s="11">
        <v>132.39969279597329</v>
      </c>
      <c r="EN9" s="11">
        <v>128.73282482988202</v>
      </c>
      <c r="EO9" s="11">
        <v>132.76694678070407</v>
      </c>
      <c r="EP9" s="11">
        <v>131.42837269618948</v>
      </c>
      <c r="EQ9" s="11">
        <v>128.85415149310941</v>
      </c>
      <c r="ER9" s="11">
        <v>124.2625797379869</v>
      </c>
      <c r="ES9" s="11">
        <v>128.90616963523169</v>
      </c>
      <c r="ET9" s="11">
        <v>126.70309541204668</v>
      </c>
      <c r="EU9" s="11">
        <v>130.96780979653087</v>
      </c>
      <c r="EV9" s="11">
        <v>124.19511418535004</v>
      </c>
      <c r="EW9" s="11">
        <v>131.24437805245665</v>
      </c>
      <c r="EX9" s="11">
        <v>131.35593001007865</v>
      </c>
      <c r="EY9" s="11">
        <v>124.36546442944977</v>
      </c>
      <c r="EZ9" s="11">
        <v>122.0589784031411</v>
      </c>
      <c r="FA9" s="11">
        <v>119.45684521253543</v>
      </c>
      <c r="FB9" s="11">
        <v>126.3862557471252</v>
      </c>
      <c r="FC9" s="11">
        <v>127.31653442847326</v>
      </c>
      <c r="FD9" s="11">
        <v>125.78466495522517</v>
      </c>
      <c r="FE9" s="11">
        <v>124.88501927786064</v>
      </c>
      <c r="FF9" s="11">
        <v>127.09225440491413</v>
      </c>
      <c r="FG9" s="11">
        <v>128.9543680209668</v>
      </c>
      <c r="FH9" s="11">
        <v>138.7481171023372</v>
      </c>
      <c r="FI9" s="11">
        <v>137.93963030495721</v>
      </c>
      <c r="FJ9" s="11">
        <v>144.89078203332315</v>
      </c>
      <c r="FK9" s="11">
        <v>142.27966493355234</v>
      </c>
      <c r="FL9" s="11">
        <v>143.98649441776342</v>
      </c>
      <c r="FM9" s="11">
        <v>140.89373937072421</v>
      </c>
      <c r="FN9" s="11">
        <v>141.687457082045</v>
      </c>
      <c r="FO9" s="11">
        <v>125.76612231702018</v>
      </c>
      <c r="FP9" s="11">
        <v>131.76716193552238</v>
      </c>
      <c r="FQ9" s="11">
        <v>134.21372594552963</v>
      </c>
      <c r="FR9" s="11">
        <v>138.56027591134321</v>
      </c>
      <c r="FS9" s="11">
        <v>130.0725359582564</v>
      </c>
      <c r="FT9" s="11">
        <v>124.64652894261765</v>
      </c>
      <c r="FU9" s="11">
        <v>122.02351106504742</v>
      </c>
      <c r="FV9" s="11">
        <v>130.4752578767839</v>
      </c>
      <c r="FW9" s="11">
        <v>129.23980771244712</v>
      </c>
      <c r="FX9" s="11">
        <v>123.49828940600416</v>
      </c>
      <c r="FY9" s="11">
        <v>125.26190566507151</v>
      </c>
      <c r="FZ9" s="11">
        <v>137.66848721584586</v>
      </c>
      <c r="GA9" s="11">
        <v>140.39988233377466</v>
      </c>
      <c r="GB9" s="11">
        <v>143.2469253920309</v>
      </c>
      <c r="GC9" s="11">
        <v>147.11142460987787</v>
      </c>
      <c r="GD9" s="11">
        <v>155.60716589755407</v>
      </c>
      <c r="GE9" s="11">
        <v>152.40272380413893</v>
      </c>
      <c r="GF9" s="11">
        <v>152.18150748283622</v>
      </c>
      <c r="GG9" s="11">
        <v>157.62041817003191</v>
      </c>
      <c r="GH9" s="11">
        <v>157.38911553128082</v>
      </c>
      <c r="GI9" s="11">
        <v>157.15534315057891</v>
      </c>
      <c r="GJ9" s="11">
        <v>153.28195017275146</v>
      </c>
      <c r="GK9" s="11">
        <v>151.66457743972884</v>
      </c>
      <c r="GL9" s="11">
        <v>157.28849363434955</v>
      </c>
      <c r="GM9" s="11">
        <v>152.71289867965626</v>
      </c>
      <c r="GN9" s="11">
        <v>161.29978638093024</v>
      </c>
      <c r="GO9" s="11">
        <v>158.24565314921975</v>
      </c>
      <c r="GP9" s="11">
        <v>151.43446804924244</v>
      </c>
      <c r="GQ9" s="11">
        <v>157.14415676649895</v>
      </c>
      <c r="GR9" s="11">
        <v>161.38086578388442</v>
      </c>
      <c r="GS9" s="11">
        <v>156.20258841299122</v>
      </c>
      <c r="GT9" s="11">
        <v>161.45389166413759</v>
      </c>
      <c r="GU9" s="11">
        <v>159.08205775877153</v>
      </c>
      <c r="GV9" s="11">
        <v>153.19959238861884</v>
      </c>
      <c r="GW9" s="11">
        <v>149.09524068021159</v>
      </c>
      <c r="GX9" s="11">
        <v>149.96801266020893</v>
      </c>
      <c r="GY9" s="11">
        <v>147.85346979936514</v>
      </c>
      <c r="GZ9" s="11">
        <v>148.40387265568845</v>
      </c>
      <c r="HA9" s="11">
        <v>149.56136323615769</v>
      </c>
      <c r="HB9" s="11">
        <v>147.74127687506203</v>
      </c>
      <c r="HC9" s="11">
        <v>150.11750624858377</v>
      </c>
      <c r="HD9" s="11">
        <v>153.76921248754994</v>
      </c>
      <c r="HE9" s="11">
        <v>154.57240424477564</v>
      </c>
      <c r="HF9" s="11">
        <v>169.55766133492745</v>
      </c>
      <c r="HG9" s="11">
        <v>161.16912850769822</v>
      </c>
      <c r="HH9" s="11">
        <v>164.43288446741263</v>
      </c>
      <c r="HI9" s="11">
        <v>162.49701885337294</v>
      </c>
      <c r="HJ9" s="11">
        <v>160.75687036370155</v>
      </c>
      <c r="HK9" s="11">
        <v>156.51240353866828</v>
      </c>
      <c r="HL9" s="11">
        <v>153.2894864770978</v>
      </c>
      <c r="HM9" s="11">
        <v>155.81212391978676</v>
      </c>
      <c r="HN9" s="11">
        <v>160.43431760513192</v>
      </c>
      <c r="HO9" s="11">
        <v>156.10923210799049</v>
      </c>
      <c r="HP9" s="11">
        <v>158.28854369255095</v>
      </c>
      <c r="HQ9" s="11">
        <v>159.24218926853777</v>
      </c>
      <c r="HR9" s="11">
        <v>163.5538023637948</v>
      </c>
      <c r="HS9" s="11">
        <v>159.07619026076389</v>
      </c>
      <c r="HT9" s="11">
        <v>151.17272903078305</v>
      </c>
      <c r="HU9" s="11">
        <v>140.76914800409816</v>
      </c>
      <c r="HV9" s="11">
        <v>139.71704663036297</v>
      </c>
      <c r="HW9" s="11">
        <v>133.64168543349246</v>
      </c>
      <c r="HX9" s="11">
        <v>128.14554220793553</v>
      </c>
      <c r="HY9" s="11">
        <v>132.19330547931409</v>
      </c>
      <c r="HZ9" s="11">
        <v>135.90008324260731</v>
      </c>
      <c r="IA9" s="11">
        <v>133.86624447816624</v>
      </c>
      <c r="IB9" s="11">
        <v>132.88049189247778</v>
      </c>
      <c r="IC9" s="11">
        <v>128.21201133240734</v>
      </c>
      <c r="ID9" s="11">
        <v>134.18848147213407</v>
      </c>
      <c r="IE9" s="11">
        <v>121.70916702830091</v>
      </c>
      <c r="IF9" s="11">
        <v>114.05013084230534</v>
      </c>
      <c r="IG9" s="11">
        <v>104.70968509871973</v>
      </c>
      <c r="IH9" s="11">
        <v>101.0945778267446</v>
      </c>
      <c r="II9" s="11">
        <v>106.36544283550916</v>
      </c>
      <c r="IJ9" s="11">
        <v>110.98985901254507</v>
      </c>
      <c r="IK9" s="11">
        <v>117.01946412910286</v>
      </c>
      <c r="IL9" s="11">
        <v>112.46181353975894</v>
      </c>
      <c r="IM9" s="11">
        <v>110.4480467982011</v>
      </c>
      <c r="IN9" s="11">
        <v>109.54503265406689</v>
      </c>
      <c r="IO9" s="11">
        <v>110.86208637059194</v>
      </c>
      <c r="IP9" s="11">
        <v>107.99799032628557</v>
      </c>
      <c r="IQ9" s="11">
        <v>103.87385789075714</v>
      </c>
      <c r="IR9" s="11">
        <v>94.506319034960015</v>
      </c>
      <c r="IS9" s="11">
        <v>88.2659941262595</v>
      </c>
      <c r="IT9" s="11">
        <v>89.000479189697259</v>
      </c>
      <c r="IU9" s="11">
        <v>78.496234481791674</v>
      </c>
      <c r="IV9" s="11">
        <v>81.399856668433728</v>
      </c>
      <c r="IW9" s="11">
        <v>81.45544160293565</v>
      </c>
      <c r="IX9" s="11">
        <v>86.178715213313666</v>
      </c>
      <c r="IY9" s="11">
        <v>81.104655575924582</v>
      </c>
      <c r="IZ9" s="11">
        <v>82.470325488287486</v>
      </c>
      <c r="JA9" s="11">
        <v>87.226510235737209</v>
      </c>
      <c r="JB9" s="11">
        <v>91.396022608092693</v>
      </c>
      <c r="JC9" s="11">
        <v>84.620956513866901</v>
      </c>
      <c r="JD9" s="11">
        <v>83.083880113724604</v>
      </c>
      <c r="JE9" s="11">
        <v>89.185913523340929</v>
      </c>
      <c r="JF9" s="11">
        <v>94.266325265604991</v>
      </c>
      <c r="JG9" s="11">
        <v>94.545561203087658</v>
      </c>
      <c r="JH9" s="11">
        <v>95.797542812236998</v>
      </c>
      <c r="JI9" s="11">
        <v>102.10964255468912</v>
      </c>
      <c r="JJ9" s="11">
        <v>103.0723489052219</v>
      </c>
      <c r="JK9" s="11">
        <v>107.67048532489521</v>
      </c>
      <c r="JL9" s="11">
        <v>104.7042060785964</v>
      </c>
      <c r="JM9" s="11">
        <v>98.074527201187976</v>
      </c>
      <c r="JN9" s="11">
        <v>108.36482989430775</v>
      </c>
      <c r="JO9" s="11">
        <v>105.42359194544778</v>
      </c>
      <c r="JP9" s="11">
        <v>105.67989887637422</v>
      </c>
      <c r="JQ9" s="11">
        <v>99.911122413499314</v>
      </c>
      <c r="JR9" s="11">
        <v>94.80847069188647</v>
      </c>
      <c r="JS9" s="11">
        <v>102.73933072584312</v>
      </c>
      <c r="JT9" s="11">
        <v>93.913213626161195</v>
      </c>
      <c r="JU9" s="11">
        <v>96.685583881213233</v>
      </c>
      <c r="JV9" s="11">
        <v>98.062490531162652</v>
      </c>
      <c r="JW9" s="11">
        <v>98.965508183056656</v>
      </c>
      <c r="JX9" s="11">
        <v>105.71727657810803</v>
      </c>
      <c r="JY9" s="11">
        <v>113.05085601992343</v>
      </c>
      <c r="JZ9" s="11">
        <v>119.4271755914054</v>
      </c>
      <c r="KA9" s="11">
        <v>112.10611241623856</v>
      </c>
      <c r="KB9" s="11">
        <v>104.15077199965499</v>
      </c>
      <c r="KC9" s="11">
        <v>108.45966648793221</v>
      </c>
      <c r="KD9" s="11">
        <v>99.513612336605092</v>
      </c>
      <c r="KE9" s="11">
        <v>98.73266378950126</v>
      </c>
      <c r="KF9" s="11">
        <v>101.41796435844557</v>
      </c>
      <c r="KG9" s="11">
        <v>101.19652381467361</v>
      </c>
      <c r="KH9" s="11">
        <v>103.84623594556828</v>
      </c>
      <c r="KI9" s="11">
        <v>110.50538371174439</v>
      </c>
      <c r="KJ9" s="11">
        <v>124.28264509751007</v>
      </c>
      <c r="KK9" s="11">
        <v>121.55766544599064</v>
      </c>
      <c r="KL9" s="11">
        <v>134.56845256434707</v>
      </c>
      <c r="KM9" s="11">
        <v>120.12370299715205</v>
      </c>
      <c r="KN9" s="11">
        <v>114.3543012668891</v>
      </c>
      <c r="KO9" s="11">
        <v>107.500569250891</v>
      </c>
      <c r="KP9" s="11">
        <v>102.13695695867823</v>
      </c>
      <c r="KQ9" s="11">
        <v>106.35832011340412</v>
      </c>
      <c r="KR9" s="11">
        <v>109.13418768194478</v>
      </c>
      <c r="KS9" s="11">
        <v>103.45221129996321</v>
      </c>
      <c r="KT9" s="11">
        <v>107.39376035114967</v>
      </c>
      <c r="KU9" s="11">
        <v>111.1566765639429</v>
      </c>
      <c r="KV9" s="11">
        <v>117.01012035851349</v>
      </c>
      <c r="KW9" s="11">
        <v>112.84430369607492</v>
      </c>
      <c r="KX9" s="11">
        <v>126.98180189704647</v>
      </c>
      <c r="KY9" s="11">
        <v>118.43220274624738</v>
      </c>
      <c r="KZ9" s="11">
        <v>106.93152859667634</v>
      </c>
      <c r="LA9" s="11">
        <v>94.855215167609842</v>
      </c>
      <c r="LB9" s="11">
        <v>101.92283870137922</v>
      </c>
      <c r="LC9" s="11">
        <v>105.49273420646496</v>
      </c>
      <c r="LD9" s="11">
        <v>97.840877520340143</v>
      </c>
      <c r="LE9" s="11">
        <v>103.75401219035425</v>
      </c>
      <c r="LF9" s="11">
        <v>103.41113102629322</v>
      </c>
      <c r="LG9" s="11">
        <v>111.38402703405632</v>
      </c>
      <c r="LH9" s="11">
        <f>[1]dez20!$BJ$43</f>
        <v>108.48801269815822</v>
      </c>
      <c r="LI9" s="11">
        <f>[1]jan21!$BJ$43</f>
        <v>114.52758583034003</v>
      </c>
      <c r="LJ9" s="11">
        <f>[1]fev21!$BJ$43</f>
        <v>115.9170453030146</v>
      </c>
      <c r="LK9" s="11">
        <f>[1]mar21!$BJ$43</f>
        <v>110.39504638418778</v>
      </c>
      <c r="LL9" s="11">
        <f>[1]abr21!$BJ$43</f>
        <v>100.56372609768822</v>
      </c>
      <c r="LM9" s="11">
        <f>[1]mai21!$BJ$43</f>
        <v>101.9685464628064</v>
      </c>
      <c r="LN9" s="11">
        <f>[1]jun21!$BJ$43</f>
        <v>104.87444192378696</v>
      </c>
      <c r="LO9" s="11">
        <f>[1]jul21!$BJ$43</f>
        <v>107.66406226861145</v>
      </c>
      <c r="LP9" s="11">
        <f>[1]ago21!$BJ$43</f>
        <v>112.05254953662157</v>
      </c>
      <c r="LQ9" s="11">
        <f>[1]set21!$BJ$43</f>
        <v>114.53820276852557</v>
      </c>
      <c r="LR9" s="11">
        <f>[1]out21!$BJ$43</f>
        <v>105.30392615852948</v>
      </c>
      <c r="LS9" s="11">
        <f>[1]nov21!$BJ$43</f>
        <v>108.58342221123235</v>
      </c>
      <c r="LT9" s="11">
        <f>[1]dez21!$BJ$43</f>
        <v>108.97753362588367</v>
      </c>
      <c r="LU9" s="11">
        <f>[1]jan22!$BJ$43</f>
        <v>106.47727616394693</v>
      </c>
      <c r="LV9" s="11">
        <f>[1]fev22!$BJ$43</f>
        <v>103.6801589258846</v>
      </c>
      <c r="LW9" s="11">
        <f>[1]mar22!$BJ$43</f>
        <v>99.329125355110108</v>
      </c>
      <c r="LX9" s="11">
        <f>[1]abr22!$BJ$43</f>
        <v>99.724628084877253</v>
      </c>
      <c r="LY9" s="11">
        <f>[1]mai22!$BJ$43</f>
        <v>98.257071464681374</v>
      </c>
      <c r="LZ9" s="11">
        <f>[1]jun22!$BJ$43</f>
        <v>101.49802620629501</v>
      </c>
      <c r="MA9" s="11">
        <f>[1]jul22!$BJ$43</f>
        <v>104.47285509765871</v>
      </c>
      <c r="MB9" s="11">
        <f>[1]ago22!$BJ$43</f>
        <v>102.87534677321423</v>
      </c>
      <c r="MC9" s="11">
        <f>[1]set22!$BJ$43</f>
        <v>107.94181558301587</v>
      </c>
      <c r="MD9" s="11">
        <f>[1]out22!$BJ$43</f>
        <v>110.57701628596678</v>
      </c>
      <c r="ME9" s="11">
        <f>[1]nov22!$BJ$43</f>
        <v>114.64267961397877</v>
      </c>
      <c r="MF9" s="11">
        <f>[1]dez22!$BJ$43</f>
        <v>123.05174287851105</v>
      </c>
      <c r="MG9" s="11">
        <f>[1]jan23!$BJ$43</f>
        <v>125.19875969607851</v>
      </c>
      <c r="MH9" s="11">
        <f>[1]fev23!$BJ$43</f>
        <v>129.89630000720979</v>
      </c>
      <c r="MI9" s="11">
        <f>[1]mar23!$BJ$43</f>
        <v>128.16831664445132</v>
      </c>
      <c r="MJ9" s="11">
        <f>[1]abr23!$BJ$43</f>
        <v>125.61483975222009</v>
      </c>
      <c r="MK9" s="11">
        <f>[1]mai23!$BJ$43</f>
        <v>119.93510054019717</v>
      </c>
      <c r="ML9" s="11">
        <f>[1]jun23!$BJ$43</f>
        <v>123.07362182998108</v>
      </c>
      <c r="MM9" s="11">
        <f>[1]jul23!$BJ$43</f>
        <v>123.37666010080261</v>
      </c>
      <c r="MN9" s="11">
        <f>[1]ago23!$BJ$43</f>
        <v>129.87486645597758</v>
      </c>
      <c r="MO9" s="11">
        <f>[1]set23!$BJ$43</f>
        <v>132.26322458442374</v>
      </c>
      <c r="MP9" s="11">
        <f>[1]out23!$BJ$43</f>
        <v>130.46688561557659</v>
      </c>
      <c r="MQ9" s="11">
        <f>[1]nov23!$BJ$43</f>
        <v>129.02814402606592</v>
      </c>
      <c r="MR9" s="11">
        <f>[1]dez23!$BJ$43</f>
        <v>131.22610823800093</v>
      </c>
      <c r="MS9" s="11">
        <f>[1]jan24!$BJ$43</f>
        <v>132.98682160705613</v>
      </c>
      <c r="MT9" s="11">
        <f>[1]fev24!$BJ$43</f>
        <v>136.93583247917528</v>
      </c>
      <c r="MU9" s="11">
        <f>[1]mar24!$BJ$43</f>
        <v>129.77239873288491</v>
      </c>
      <c r="MV9" s="11">
        <f>[1]abr24!$BJ$43</f>
        <v>126.09305826976924</v>
      </c>
      <c r="MW9" s="11">
        <f>[1]mai24!$BJ$43</f>
        <v>126.63503040274789</v>
      </c>
      <c r="MX9" s="11">
        <f>[1]jun24!$BJ$43</f>
        <v>123.75196741830266</v>
      </c>
      <c r="MY9" s="11">
        <f>[1]jul24!$BJ$43</f>
        <v>124.91647978969118</v>
      </c>
      <c r="MZ9" s="11">
        <f>[1]ago24!$BJ$43</f>
        <v>125.3301031509011</v>
      </c>
      <c r="NA9" s="11">
        <f>[1]set24!$BJ$43</f>
        <v>122.43572326627782</v>
      </c>
      <c r="NB9" s="11">
        <f>[1]out24!$BJ$43</f>
        <v>117.66905405668395</v>
      </c>
      <c r="NC9" s="11">
        <f>[1]nov24!$BJ$43</f>
        <v>118.55334078444896</v>
      </c>
      <c r="ND9" s="11">
        <f>[1]dez24!$BJ$43</f>
        <v>123.37768812336576</v>
      </c>
      <c r="NE9" s="11">
        <f>[1]jan25!$BJ$43</f>
        <v>121.5810792259492</v>
      </c>
      <c r="NF9" s="11">
        <f>[1]fev25!$BJ$43</f>
        <v>121.03970964127734</v>
      </c>
      <c r="NG9" s="11">
        <f>[1]mar25!$BJ$43</f>
        <v>112.16933679557391</v>
      </c>
      <c r="NH9" s="11">
        <f>[1]abr25!$BJ$43</f>
        <v>108.97683384424231</v>
      </c>
      <c r="NI9" s="11">
        <f>[1]mai25!$BJ$43</f>
        <v>109.86545463695158</v>
      </c>
      <c r="NJ9" s="11">
        <f>[1]jun25!$BJ$43</f>
        <v>108.42573970867576</v>
      </c>
      <c r="NK9" s="11">
        <f>[1]jul25!$BJ$43</f>
        <v>107.48839322742833</v>
      </c>
      <c r="NL9" s="11">
        <f>[1]ago25!$BJ$43</f>
        <v>110.80154836311408</v>
      </c>
      <c r="NM9" s="11">
        <f>[1]set25!$BJ$43</f>
        <v>105.68505032909748</v>
      </c>
      <c r="NN9" s="11">
        <f>[1]out25!$BJ$43</f>
        <v>109.83437923685463</v>
      </c>
      <c r="NO9" s="11">
        <f>[1]nov25!$BJ$43</f>
        <v>113.54407450543576</v>
      </c>
      <c r="NP9" s="11">
        <f>[1]dez25!$BJ$43</f>
        <v>122.38324539961968</v>
      </c>
      <c r="NQ9" s="11">
        <f>[1]jan26!$BJ$43</f>
        <v>125.01056226672286</v>
      </c>
      <c r="NR9" s="11">
        <f>[1]fev26!$BJ$43</f>
        <v>123.86340960806169</v>
      </c>
      <c r="NS9" s="11">
        <f>[1]mar26!$BJ$43</f>
        <v>125.63353013129783</v>
      </c>
      <c r="NT9" s="11">
        <f>[1]abr26!$BJ$43</f>
        <v>117.82360968955493</v>
      </c>
      <c r="NU9" s="11">
        <f>[1]mai26!$BJ$43</f>
        <v>118.57822338298153</v>
      </c>
    </row>
    <row r="10" spans="1:385" x14ac:dyDescent="0.75">
      <c r="A10" s="8" t="s">
        <v>22</v>
      </c>
      <c r="B10" s="8" t="s">
        <v>3</v>
      </c>
      <c r="C10" s="8" t="s">
        <v>3</v>
      </c>
      <c r="D10" s="8" t="s">
        <v>3</v>
      </c>
      <c r="E10" s="8" t="s">
        <v>3</v>
      </c>
      <c r="F10" s="8" t="s">
        <v>3</v>
      </c>
      <c r="G10" s="8" t="s">
        <v>3</v>
      </c>
      <c r="H10" s="8" t="s">
        <v>3</v>
      </c>
      <c r="I10" s="8" t="s">
        <v>3</v>
      </c>
      <c r="J10" s="8" t="s">
        <v>3</v>
      </c>
      <c r="K10" s="8" t="s">
        <v>3</v>
      </c>
      <c r="L10" s="8" t="s">
        <v>3</v>
      </c>
      <c r="M10" s="8" t="s">
        <v>3</v>
      </c>
      <c r="N10" s="8" t="s">
        <v>3</v>
      </c>
      <c r="O10" s="8" t="s">
        <v>3</v>
      </c>
      <c r="P10" s="8" t="s">
        <v>3</v>
      </c>
      <c r="Q10" s="8" t="s">
        <v>3</v>
      </c>
      <c r="R10" s="8" t="s">
        <v>3</v>
      </c>
      <c r="S10" s="8" t="s">
        <v>3</v>
      </c>
      <c r="T10" s="8" t="s">
        <v>3</v>
      </c>
      <c r="U10" s="8" t="s">
        <v>3</v>
      </c>
      <c r="V10" s="8" t="s">
        <v>3</v>
      </c>
      <c r="W10" s="8" t="s">
        <v>3</v>
      </c>
      <c r="X10" s="8" t="s">
        <v>3</v>
      </c>
      <c r="Y10" s="8" t="s">
        <v>3</v>
      </c>
      <c r="Z10" s="8" t="s">
        <v>3</v>
      </c>
      <c r="AA10" s="8" t="s">
        <v>3</v>
      </c>
      <c r="AB10" s="8" t="s">
        <v>3</v>
      </c>
      <c r="AC10" s="8" t="s">
        <v>3</v>
      </c>
      <c r="AD10" s="8" t="s">
        <v>3</v>
      </c>
      <c r="AE10" s="8" t="s">
        <v>3</v>
      </c>
      <c r="AF10" s="8" t="s">
        <v>3</v>
      </c>
      <c r="AG10" s="8" t="s">
        <v>3</v>
      </c>
      <c r="AH10" s="8" t="s">
        <v>3</v>
      </c>
      <c r="AI10" s="8" t="s">
        <v>3</v>
      </c>
      <c r="AJ10" s="8" t="s">
        <v>3</v>
      </c>
      <c r="AK10" s="8" t="s">
        <v>3</v>
      </c>
      <c r="AL10" s="8" t="s">
        <v>3</v>
      </c>
      <c r="AM10" s="8" t="s">
        <v>3</v>
      </c>
      <c r="AN10" s="8" t="s">
        <v>3</v>
      </c>
      <c r="AO10" s="8" t="s">
        <v>3</v>
      </c>
      <c r="AP10" s="8" t="s">
        <v>3</v>
      </c>
      <c r="AQ10" s="8" t="s">
        <v>3</v>
      </c>
      <c r="AR10" s="8" t="s">
        <v>3</v>
      </c>
      <c r="AS10" s="8" t="s">
        <v>3</v>
      </c>
      <c r="AT10" s="8" t="s">
        <v>3</v>
      </c>
      <c r="AU10" s="8" t="s">
        <v>3</v>
      </c>
      <c r="AV10" s="8" t="s">
        <v>3</v>
      </c>
      <c r="AW10" s="8" t="s">
        <v>3</v>
      </c>
      <c r="AX10" s="8" t="s">
        <v>3</v>
      </c>
      <c r="AY10" s="8" t="s">
        <v>3</v>
      </c>
      <c r="AZ10" s="8" t="s">
        <v>3</v>
      </c>
      <c r="BA10" s="8" t="s">
        <v>3</v>
      </c>
      <c r="BB10" s="8" t="s">
        <v>3</v>
      </c>
      <c r="BC10" s="8" t="s">
        <v>3</v>
      </c>
      <c r="BD10" s="8" t="s">
        <v>3</v>
      </c>
      <c r="BE10" s="8" t="s">
        <v>3</v>
      </c>
      <c r="BF10" s="8" t="s">
        <v>3</v>
      </c>
      <c r="BG10" s="8" t="s">
        <v>3</v>
      </c>
      <c r="BH10" s="8" t="s">
        <v>3</v>
      </c>
      <c r="BI10" s="8">
        <v>79.880652503803844</v>
      </c>
      <c r="BJ10" s="8">
        <v>94.258209673457074</v>
      </c>
      <c r="BK10" s="8">
        <v>102.61278386612005</v>
      </c>
      <c r="BL10" s="8">
        <v>102.1752044671657</v>
      </c>
      <c r="BM10" s="8">
        <v>100.39571591612327</v>
      </c>
      <c r="BN10" s="8">
        <v>97.565985490549451</v>
      </c>
      <c r="BO10" s="8">
        <v>96.550955641594385</v>
      </c>
      <c r="BP10" s="8">
        <v>94.748160206368155</v>
      </c>
      <c r="BQ10" s="8">
        <v>99.815317873694099</v>
      </c>
      <c r="BR10" s="8">
        <v>106.25169225356754</v>
      </c>
      <c r="BS10" s="8">
        <v>99.882588476445662</v>
      </c>
      <c r="BT10" s="8">
        <v>94.721955263620075</v>
      </c>
      <c r="BU10" s="8">
        <v>90.090951751869468</v>
      </c>
      <c r="BV10" s="8">
        <v>92.464740805415246</v>
      </c>
      <c r="BW10" s="8">
        <v>96.273907718553403</v>
      </c>
      <c r="BX10" s="8">
        <v>93.909380410408616</v>
      </c>
      <c r="BY10" s="8">
        <v>93.705202196889005</v>
      </c>
      <c r="BZ10" s="8">
        <v>98.393647006986484</v>
      </c>
      <c r="CA10" s="8">
        <v>101.80558003936123</v>
      </c>
      <c r="CB10" s="8">
        <v>103.89158296449328</v>
      </c>
      <c r="CC10" s="8">
        <v>116.76228653633861</v>
      </c>
      <c r="CD10" s="8">
        <v>116.41312821195456</v>
      </c>
      <c r="CE10" s="8">
        <v>109.90337353609328</v>
      </c>
      <c r="CF10" s="8">
        <v>108.07165096996572</v>
      </c>
      <c r="CG10" s="8">
        <v>105.09661289257232</v>
      </c>
      <c r="CH10" s="8">
        <v>82.223870190389619</v>
      </c>
      <c r="CI10" s="8">
        <v>89.896597887576007</v>
      </c>
      <c r="CJ10" s="8">
        <v>88.069627935252868</v>
      </c>
      <c r="CK10" s="8">
        <v>89.943480630830507</v>
      </c>
      <c r="CL10" s="8">
        <v>82.204005885609078</v>
      </c>
      <c r="CM10" s="8">
        <v>79.701144691296179</v>
      </c>
      <c r="CN10" s="8">
        <v>89.399709330152334</v>
      </c>
      <c r="CO10" s="8">
        <v>89.40872432750453</v>
      </c>
      <c r="CP10" s="8">
        <v>91.655092506978775</v>
      </c>
      <c r="CQ10" s="8">
        <v>91.011674640770082</v>
      </c>
      <c r="CR10" s="8">
        <v>97.003376800020419</v>
      </c>
      <c r="CS10" s="8">
        <v>97.322797929528662</v>
      </c>
      <c r="CT10" s="8">
        <v>86.158548623106327</v>
      </c>
      <c r="CU10" s="8">
        <v>96.425653051497193</v>
      </c>
      <c r="CV10" s="8">
        <v>90.751868137920496</v>
      </c>
      <c r="CW10" s="8">
        <v>101.35391853626824</v>
      </c>
      <c r="CX10" s="8">
        <v>94.854115839854956</v>
      </c>
      <c r="CY10" s="8">
        <v>99.217870363643272</v>
      </c>
      <c r="CZ10" s="8">
        <v>101.26124840105474</v>
      </c>
      <c r="DA10" s="8">
        <v>102.73055693740467</v>
      </c>
      <c r="DB10" s="8">
        <v>101.67600174522113</v>
      </c>
      <c r="DC10" s="8">
        <v>101.56998415144429</v>
      </c>
      <c r="DD10" s="8">
        <v>109.48639814985941</v>
      </c>
      <c r="DE10" s="8">
        <v>110.20151803147304</v>
      </c>
      <c r="DF10" s="8">
        <v>113.43688609297584</v>
      </c>
      <c r="DG10" s="8">
        <v>109.6768739139092</v>
      </c>
      <c r="DH10" s="8">
        <v>107.8382587080288</v>
      </c>
      <c r="DI10" s="8">
        <v>107.33152599725094</v>
      </c>
      <c r="DJ10" s="8">
        <v>105.05760819986992</v>
      </c>
      <c r="DK10" s="8">
        <v>109.37516199672326</v>
      </c>
      <c r="DL10" s="8">
        <v>114.00159900837014</v>
      </c>
      <c r="DM10" s="8">
        <v>123.41630792226431</v>
      </c>
      <c r="DN10" s="8">
        <v>124.85668767553959</v>
      </c>
      <c r="DO10" s="8">
        <v>113.81579995225727</v>
      </c>
      <c r="DP10" s="8">
        <v>113.11539941429444</v>
      </c>
      <c r="DQ10" s="8">
        <v>128.28627955433362</v>
      </c>
      <c r="DR10" s="8">
        <v>120.68161701083886</v>
      </c>
      <c r="DS10" s="8">
        <v>119.58620896405067</v>
      </c>
      <c r="DT10" s="8">
        <v>124.24691002214308</v>
      </c>
      <c r="DU10" s="8">
        <v>132.30668594464478</v>
      </c>
      <c r="DV10" s="8">
        <v>144.51447884755842</v>
      </c>
      <c r="DW10" s="8">
        <v>148.00680797584505</v>
      </c>
      <c r="DX10" s="8">
        <v>143.26952847235827</v>
      </c>
      <c r="DY10" s="8">
        <v>149.72879753597832</v>
      </c>
      <c r="DZ10" s="8">
        <v>150.25764498655377</v>
      </c>
      <c r="EA10" s="8">
        <v>149.44331668306273</v>
      </c>
      <c r="EB10" s="8">
        <v>145.95742564183811</v>
      </c>
      <c r="EC10" s="8">
        <v>138.95289925321455</v>
      </c>
      <c r="ED10" s="8">
        <v>137.56969145572674</v>
      </c>
      <c r="EE10" s="8">
        <v>135.30111088575336</v>
      </c>
      <c r="EF10" s="8">
        <v>127.42023885132042</v>
      </c>
      <c r="EG10" s="8">
        <v>112.73546112074045</v>
      </c>
      <c r="EH10" s="8">
        <v>111.12492598182084</v>
      </c>
      <c r="EI10" s="8">
        <v>122.11455628435731</v>
      </c>
      <c r="EJ10" s="8">
        <v>134.56382063426142</v>
      </c>
      <c r="EK10" s="8">
        <v>133.78721702658734</v>
      </c>
      <c r="EL10" s="8">
        <v>140.77676417944934</v>
      </c>
      <c r="EM10" s="8">
        <v>142.33639251631615</v>
      </c>
      <c r="EN10" s="8">
        <v>136.66935046463212</v>
      </c>
      <c r="EO10" s="8">
        <v>142.49752091569781</v>
      </c>
      <c r="EP10" s="8">
        <v>140.68968024247104</v>
      </c>
      <c r="EQ10" s="8">
        <v>137.87766809521816</v>
      </c>
      <c r="ER10" s="8">
        <v>135.32525447125619</v>
      </c>
      <c r="ES10" s="8">
        <v>135.95970592111914</v>
      </c>
      <c r="ET10" s="8">
        <v>139.3922022819466</v>
      </c>
      <c r="EU10" s="8">
        <v>140.49665166437387</v>
      </c>
      <c r="EV10" s="8">
        <v>132.45186912526975</v>
      </c>
      <c r="EW10" s="8">
        <v>137.94498085439352</v>
      </c>
      <c r="EX10" s="8">
        <v>138.46032931677951</v>
      </c>
      <c r="EY10" s="8">
        <v>129.89395532597479</v>
      </c>
      <c r="EZ10" s="8">
        <v>133.80457244701955</v>
      </c>
      <c r="FA10" s="8">
        <v>130.83447158481107</v>
      </c>
      <c r="FB10" s="8">
        <v>133.33819360905093</v>
      </c>
      <c r="FC10" s="8">
        <v>132.02123676832713</v>
      </c>
      <c r="FD10" s="8">
        <v>133.75077978796165</v>
      </c>
      <c r="FE10" s="8">
        <v>137.55559772634183</v>
      </c>
      <c r="FF10" s="8">
        <v>137.68354135860773</v>
      </c>
      <c r="FG10" s="8">
        <v>139.28290302122753</v>
      </c>
      <c r="FH10" s="8">
        <v>143.79075641675951</v>
      </c>
      <c r="FI10" s="8">
        <v>144.61376348002815</v>
      </c>
      <c r="FJ10" s="8">
        <v>149.87805782900014</v>
      </c>
      <c r="FK10" s="8">
        <v>151.42436129194365</v>
      </c>
      <c r="FL10" s="8">
        <v>150.29439940151426</v>
      </c>
      <c r="FM10" s="8">
        <v>149.67776451180708</v>
      </c>
      <c r="FN10" s="8">
        <v>147.318965951118</v>
      </c>
      <c r="FO10" s="8">
        <v>137.43514592079688</v>
      </c>
      <c r="FP10" s="8">
        <v>141.5167273832912</v>
      </c>
      <c r="FQ10" s="8">
        <v>147.85574769627007</v>
      </c>
      <c r="FR10" s="8">
        <v>142.08957514808239</v>
      </c>
      <c r="FS10" s="8">
        <v>138.2051830793788</v>
      </c>
      <c r="FT10" s="8">
        <v>132.74323896257778</v>
      </c>
      <c r="FU10" s="8">
        <v>129.32332761937269</v>
      </c>
      <c r="FV10" s="8">
        <v>136.73656706450703</v>
      </c>
      <c r="FW10" s="8">
        <v>128.1086187525047</v>
      </c>
      <c r="FX10" s="8">
        <v>132.88994963078375</v>
      </c>
      <c r="FY10" s="8">
        <v>129.91418219036032</v>
      </c>
      <c r="FZ10" s="8">
        <v>143.47585663744104</v>
      </c>
      <c r="GA10" s="8">
        <v>149.33968714667677</v>
      </c>
      <c r="GB10" s="8">
        <v>148.12727902111777</v>
      </c>
      <c r="GC10" s="8">
        <v>149.17494832132741</v>
      </c>
      <c r="GD10" s="8">
        <v>158.553670770705</v>
      </c>
      <c r="GE10" s="8">
        <v>159.32951768262649</v>
      </c>
      <c r="GF10" s="8">
        <v>158.94573831654009</v>
      </c>
      <c r="GG10" s="8">
        <v>161.92995596072117</v>
      </c>
      <c r="GH10" s="8">
        <v>163.22499136111139</v>
      </c>
      <c r="GI10" s="8">
        <v>161.00771499946543</v>
      </c>
      <c r="GJ10" s="8">
        <v>157.39537066157664</v>
      </c>
      <c r="GK10" s="8">
        <v>157.53329411106057</v>
      </c>
      <c r="GL10" s="8">
        <v>161.46568202092146</v>
      </c>
      <c r="GM10" s="8">
        <v>160.27275201774052</v>
      </c>
      <c r="GN10" s="8">
        <v>168.61466277847398</v>
      </c>
      <c r="GO10" s="8">
        <v>163.75713757812662</v>
      </c>
      <c r="GP10" s="8">
        <v>159.96499189598026</v>
      </c>
      <c r="GQ10" s="8">
        <v>163.76912581192067</v>
      </c>
      <c r="GR10" s="8">
        <v>168.48679798272008</v>
      </c>
      <c r="GS10" s="8">
        <v>165.27914893632976</v>
      </c>
      <c r="GT10" s="8">
        <v>166.36105150420767</v>
      </c>
      <c r="GU10" s="8">
        <v>162.38639648135438</v>
      </c>
      <c r="GV10" s="8">
        <v>159.85931358538653</v>
      </c>
      <c r="GW10" s="8">
        <v>156.14608268189673</v>
      </c>
      <c r="GX10" s="8">
        <v>156.95395882223238</v>
      </c>
      <c r="GY10" s="8">
        <v>156.33283946038154</v>
      </c>
      <c r="GZ10" s="8">
        <v>153.82552508862577</v>
      </c>
      <c r="HA10" s="8">
        <v>156.02632006466027</v>
      </c>
      <c r="HB10" s="8">
        <v>156.09585104531681</v>
      </c>
      <c r="HC10" s="8">
        <v>156.81393879788496</v>
      </c>
      <c r="HD10" s="8">
        <v>162.30627691610076</v>
      </c>
      <c r="HE10" s="8">
        <v>162.39985615533914</v>
      </c>
      <c r="HF10" s="8">
        <v>171.45450787076933</v>
      </c>
      <c r="HG10" s="8">
        <v>166.60822775208197</v>
      </c>
      <c r="HH10" s="8">
        <v>168.52174874948804</v>
      </c>
      <c r="HI10" s="8">
        <v>164.45541745264512</v>
      </c>
      <c r="HJ10" s="8">
        <v>165.13502228555097</v>
      </c>
      <c r="HK10" s="8">
        <v>162.84892852917773</v>
      </c>
      <c r="HL10" s="8">
        <v>159.65083062704019</v>
      </c>
      <c r="HM10" s="8">
        <v>161.88552875590327</v>
      </c>
      <c r="HN10" s="8">
        <v>165.07800603555694</v>
      </c>
      <c r="HO10" s="8">
        <v>163.21054415075395</v>
      </c>
      <c r="HP10" s="8">
        <v>165.48545358827826</v>
      </c>
      <c r="HQ10" s="8">
        <v>164.19300467258714</v>
      </c>
      <c r="HR10" s="8">
        <v>169.38577054802232</v>
      </c>
      <c r="HS10" s="8">
        <v>164.86418311170198</v>
      </c>
      <c r="HT10" s="8">
        <v>159.91748879713197</v>
      </c>
      <c r="HU10" s="8">
        <v>152.61010092292855</v>
      </c>
      <c r="HV10" s="8">
        <v>148.89974259962551</v>
      </c>
      <c r="HW10" s="8">
        <v>140.20841408740509</v>
      </c>
      <c r="HX10" s="8">
        <v>137.79355057556216</v>
      </c>
      <c r="HY10" s="8">
        <v>140.85787880467879</v>
      </c>
      <c r="HZ10" s="8">
        <v>142.97265069030416</v>
      </c>
      <c r="IA10" s="8">
        <v>140.96622797628496</v>
      </c>
      <c r="IB10" s="8">
        <v>141.43112805386446</v>
      </c>
      <c r="IC10" s="8">
        <v>136.83456152495791</v>
      </c>
      <c r="ID10" s="8">
        <v>138.47748753022645</v>
      </c>
      <c r="IE10" s="8">
        <v>128.43131222560186</v>
      </c>
      <c r="IF10" s="8">
        <v>125.19958096443413</v>
      </c>
      <c r="IG10" s="8">
        <v>112.98070020496432</v>
      </c>
      <c r="IH10" s="8">
        <v>111.79215137383532</v>
      </c>
      <c r="II10" s="8">
        <v>113.89857098477935</v>
      </c>
      <c r="IJ10" s="8">
        <v>115.42433264242709</v>
      </c>
      <c r="IK10" s="8">
        <v>124.5767370655246</v>
      </c>
      <c r="IL10" s="8">
        <v>119.19132112072096</v>
      </c>
      <c r="IM10" s="8">
        <v>115.81130702090377</v>
      </c>
      <c r="IN10" s="8">
        <v>116.46689703076841</v>
      </c>
      <c r="IO10" s="8">
        <v>114.19439180427646</v>
      </c>
      <c r="IP10" s="8">
        <v>115.42801452678535</v>
      </c>
      <c r="IQ10" s="8">
        <v>109.45181606386454</v>
      </c>
      <c r="IR10" s="8">
        <v>104.49341191518818</v>
      </c>
      <c r="IS10" s="8">
        <v>94.450222656993631</v>
      </c>
      <c r="IT10" s="8">
        <v>94.85055926014671</v>
      </c>
      <c r="IU10" s="8">
        <v>89.269731413446877</v>
      </c>
      <c r="IV10" s="8">
        <v>87.11901356438068</v>
      </c>
      <c r="IW10" s="8">
        <v>87.727449278475689</v>
      </c>
      <c r="IX10" s="8">
        <v>93.770037096797083</v>
      </c>
      <c r="IY10" s="8">
        <v>87.76141789157758</v>
      </c>
      <c r="IZ10" s="8">
        <v>90.67601165769949</v>
      </c>
      <c r="JA10" s="8">
        <v>92.06561600273146</v>
      </c>
      <c r="JB10" s="8">
        <v>95.8934450419314</v>
      </c>
      <c r="JC10" s="8">
        <v>91.557121324955347</v>
      </c>
      <c r="JD10" s="8">
        <v>90.22726929196115</v>
      </c>
      <c r="JE10" s="8">
        <v>96.226789557104809</v>
      </c>
      <c r="JF10" s="8">
        <v>100.76379765076167</v>
      </c>
      <c r="JG10" s="8">
        <v>99.262854268188306</v>
      </c>
      <c r="JH10" s="8">
        <v>100.81686808059098</v>
      </c>
      <c r="JI10" s="8">
        <v>108.14942020837807</v>
      </c>
      <c r="JJ10" s="8">
        <v>106.59120195953919</v>
      </c>
      <c r="JK10" s="8">
        <v>113.15461131336799</v>
      </c>
      <c r="JL10" s="8">
        <v>114.17900073752466</v>
      </c>
      <c r="JM10" s="8">
        <v>106.23419771349351</v>
      </c>
      <c r="JN10" s="8">
        <v>116.82105469389589</v>
      </c>
      <c r="JO10" s="8">
        <v>112.07210467815176</v>
      </c>
      <c r="JP10" s="8">
        <v>115.03794788193063</v>
      </c>
      <c r="JQ10" s="8">
        <v>105.63652177241688</v>
      </c>
      <c r="JR10" s="8">
        <v>102.0986305879951</v>
      </c>
      <c r="JS10" s="8">
        <v>107.93089545323298</v>
      </c>
      <c r="JT10" s="8">
        <v>105.41718885690059</v>
      </c>
      <c r="JU10" s="8">
        <v>103.46976685860201</v>
      </c>
      <c r="JV10" s="8">
        <v>107.418766744802</v>
      </c>
      <c r="JW10" s="8">
        <v>106.80029499008465</v>
      </c>
      <c r="JX10" s="8">
        <v>114.10470360703796</v>
      </c>
      <c r="JY10" s="8">
        <v>121.96363388697698</v>
      </c>
      <c r="JZ10" s="8">
        <v>121.98096265982755</v>
      </c>
      <c r="KA10" s="8">
        <v>120.45351261927468</v>
      </c>
      <c r="KB10" s="8">
        <v>114.13095467639559</v>
      </c>
      <c r="KC10" s="8">
        <v>118.47262583163517</v>
      </c>
      <c r="KD10" s="8">
        <v>104.91134938824344</v>
      </c>
      <c r="KE10" s="8">
        <v>108.32262134471323</v>
      </c>
      <c r="KF10" s="8">
        <v>109.12237950611782</v>
      </c>
      <c r="KG10" s="8">
        <v>111.82749796547697</v>
      </c>
      <c r="KH10" s="8">
        <v>112.09197205727146</v>
      </c>
      <c r="KI10" s="8">
        <v>118.28517721529779</v>
      </c>
      <c r="KJ10" s="8">
        <v>128.44361359464028</v>
      </c>
      <c r="KK10" s="8">
        <v>129.42581337592858</v>
      </c>
      <c r="KL10" s="8">
        <v>140.78950540800483</v>
      </c>
      <c r="KM10" s="8">
        <v>127.31718240952243</v>
      </c>
      <c r="KN10" s="8">
        <v>122.66784065681918</v>
      </c>
      <c r="KO10" s="8">
        <v>120.30003896914539</v>
      </c>
      <c r="KP10" s="8">
        <v>110.11987438022868</v>
      </c>
      <c r="KQ10" s="8">
        <v>113.55550940986402</v>
      </c>
      <c r="KR10" s="8">
        <v>116.60315600884473</v>
      </c>
      <c r="KS10" s="8">
        <v>116.58428930767263</v>
      </c>
      <c r="KT10" s="8">
        <v>114.92459741038192</v>
      </c>
      <c r="KU10" s="8">
        <v>121.88002837827477</v>
      </c>
      <c r="KV10" s="8">
        <v>123.51504156532819</v>
      </c>
      <c r="KW10" s="8">
        <v>121.08099698498435</v>
      </c>
      <c r="KX10" s="8">
        <v>131.18743768938381</v>
      </c>
      <c r="KY10" s="8">
        <v>125.80268914048004</v>
      </c>
      <c r="KZ10" s="8">
        <v>113.4379332069847</v>
      </c>
      <c r="LA10" s="8">
        <v>100.33483758585778</v>
      </c>
      <c r="LB10" s="8">
        <v>109.1023623626274</v>
      </c>
      <c r="LC10" s="8">
        <v>107.57565273184063</v>
      </c>
      <c r="LD10" s="8">
        <v>105.20528647011879</v>
      </c>
      <c r="LE10" s="8">
        <v>109.61987003241738</v>
      </c>
      <c r="LF10" s="8">
        <v>109.50581272846702</v>
      </c>
      <c r="LG10" s="8">
        <v>114.17609692798513</v>
      </c>
      <c r="LH10" s="8">
        <f>[1]dez20!$BJ$44</f>
        <v>112.62630540758603</v>
      </c>
      <c r="LI10" s="8">
        <f>[1]jan21!$BJ$44</f>
        <v>118.22301668735824</v>
      </c>
      <c r="LJ10" s="8">
        <f>[1]fev21!$BJ$44</f>
        <v>120.90126558981724</v>
      </c>
      <c r="LK10" s="8">
        <f>[1]mar21!$BJ$44</f>
        <v>116.60710855353037</v>
      </c>
      <c r="LL10" s="8">
        <f>[1]abr21!$BJ$44</f>
        <v>108.38384778074069</v>
      </c>
      <c r="LM10" s="8">
        <f>[1]mai21!$BJ$44</f>
        <v>108.90211417494918</v>
      </c>
      <c r="LN10" s="8">
        <f>[1]jun21!$BJ$44</f>
        <v>107.73444022664664</v>
      </c>
      <c r="LO10" s="8">
        <f>[1]jul21!$BJ$44</f>
        <v>113.21957208817051</v>
      </c>
      <c r="LP10" s="8">
        <f>[1]ago21!$BJ$44</f>
        <v>113.68900603438642</v>
      </c>
      <c r="LQ10" s="8">
        <f>[1]set21!$BJ$44</f>
        <v>118.73822277409695</v>
      </c>
      <c r="LR10" s="8">
        <f>[1]out21!$BJ$44</f>
        <v>111.2909568509876</v>
      </c>
      <c r="LS10" s="8">
        <f>[1]nov21!$BJ$44</f>
        <v>112.53810865711758</v>
      </c>
      <c r="LT10" s="8">
        <f>[1]dez21!$BJ$44</f>
        <v>117.02222042696876</v>
      </c>
      <c r="LU10" s="8">
        <f>[1]jan22!$BJ$44</f>
        <v>111.50457490365952</v>
      </c>
      <c r="LV10" s="8">
        <f>[1]fev22!$BJ$44</f>
        <v>106.27937285875264</v>
      </c>
      <c r="LW10" s="8">
        <f>[1]mar22!$BJ$44</f>
        <v>108.55682174324707</v>
      </c>
      <c r="LX10" s="8">
        <f>[1]abr22!$BJ$44</f>
        <v>110.52397877336777</v>
      </c>
      <c r="LY10" s="8">
        <f>[1]mai22!$BJ$44</f>
        <v>109.6373284675758</v>
      </c>
      <c r="LZ10" s="8">
        <f>[1]jun22!$BJ$44</f>
        <v>106.90300378220533</v>
      </c>
      <c r="MA10" s="8">
        <f>[1]jul22!$BJ$44</f>
        <v>112.1747247575523</v>
      </c>
      <c r="MB10" s="8">
        <f>[1]ago22!$BJ$44</f>
        <v>109.72031497110811</v>
      </c>
      <c r="MC10" s="8">
        <f>[1]set22!$BJ$44</f>
        <v>115.20145699742048</v>
      </c>
      <c r="MD10" s="8">
        <f>[1]out22!$BJ$44</f>
        <v>116.19373679710148</v>
      </c>
      <c r="ME10" s="8">
        <f>[1]nov22!$BJ$44</f>
        <v>119.43118596473229</v>
      </c>
      <c r="MF10" s="8">
        <f>[1]dez22!$BJ$44</f>
        <v>128.33591000005276</v>
      </c>
      <c r="MG10" s="8">
        <f>[1]jan23!$BJ$44</f>
        <v>130.84662537757188</v>
      </c>
      <c r="MH10" s="8">
        <f>[1]fev23!$BJ$44</f>
        <v>134.25290241608221</v>
      </c>
      <c r="MI10" s="8">
        <f>[1]mar23!$BJ$44</f>
        <v>134.87115917598936</v>
      </c>
      <c r="MJ10" s="8">
        <f>[1]abr23!$BJ$44</f>
        <v>132.02191785945803</v>
      </c>
      <c r="MK10" s="8">
        <f>[1]mai23!$BJ$44</f>
        <v>128.52646398702714</v>
      </c>
      <c r="ML10" s="8">
        <f>[1]jun23!$BJ$44</f>
        <v>131.16436883381675</v>
      </c>
      <c r="MM10" s="8">
        <f>[1]jul23!$BJ$44</f>
        <v>127.87946439534305</v>
      </c>
      <c r="MN10" s="8">
        <f>[1]ago23!$BJ$44</f>
        <v>137.19978782015721</v>
      </c>
      <c r="MO10" s="8">
        <f>[1]set23!$BJ$44</f>
        <v>136.86446306631674</v>
      </c>
      <c r="MP10" s="8">
        <f>[1]out23!$BJ$44</f>
        <v>137.28359303104929</v>
      </c>
      <c r="MQ10" s="8">
        <f>[1]nov23!$BJ$44</f>
        <v>132.66398024136555</v>
      </c>
      <c r="MR10" s="8">
        <f>[1]dez23!$BJ$44</f>
        <v>138.06471730864467</v>
      </c>
      <c r="MS10" s="8">
        <f>[1]jan24!$BJ$44</f>
        <v>136.77473201811927</v>
      </c>
      <c r="MT10" s="8">
        <f>[1]fev24!$BJ$44</f>
        <v>141.19944415247213</v>
      </c>
      <c r="MU10" s="8">
        <f>[1]mar24!$BJ$44</f>
        <v>135.93062860206146</v>
      </c>
      <c r="MV10" s="8">
        <f>[1]abr24!$BJ$44</f>
        <v>133.82771749125814</v>
      </c>
      <c r="MW10" s="8">
        <f>[1]mai24!$BJ$44</f>
        <v>130.3974958748216</v>
      </c>
      <c r="MX10" s="8">
        <f>[1]jun24!$BJ$44</f>
        <v>129.43049681229951</v>
      </c>
      <c r="MY10" s="8">
        <f>[1]jul24!$BJ$44</f>
        <v>130.96671249044266</v>
      </c>
      <c r="MZ10" s="8">
        <f>[1]ago24!$BJ$44</f>
        <v>129.61592906714131</v>
      </c>
      <c r="NA10" s="8">
        <f>[1]set24!$BJ$44</f>
        <v>126.4620326704774</v>
      </c>
      <c r="NB10" s="8">
        <f>[1]out24!$BJ$44</f>
        <v>125.83688246700065</v>
      </c>
      <c r="NC10" s="8">
        <f>[1]nov24!$BJ$44</f>
        <v>126.03165228849912</v>
      </c>
      <c r="ND10" s="8">
        <f>[1]dez24!$BJ$44</f>
        <v>130.46353955745693</v>
      </c>
      <c r="NE10" s="8">
        <f>[1]jan25!$BJ$44</f>
        <v>128.30991869490853</v>
      </c>
      <c r="NF10" s="8">
        <f>[1]fev25!$BJ$44</f>
        <v>124.75957527344572</v>
      </c>
      <c r="NG10" s="8">
        <f>[1]mar25!$BJ$44</f>
        <v>117.16968524089836</v>
      </c>
      <c r="NH10" s="8">
        <f>[1]abr25!$BJ$44</f>
        <v>112.929857094521</v>
      </c>
      <c r="NI10" s="8">
        <f>[1]mai25!$BJ$44</f>
        <v>115.20422033232694</v>
      </c>
      <c r="NJ10" s="8">
        <f>[1]jun25!$BJ$44</f>
        <v>116.86483870420174</v>
      </c>
      <c r="NK10" s="8">
        <f>[1]jul25!$BJ$44</f>
        <v>109.77421575868769</v>
      </c>
      <c r="NL10" s="8">
        <f>[1]ago25!$BJ$44</f>
        <v>116.28284869943585</v>
      </c>
      <c r="NM10" s="8">
        <f>[1]set25!$BJ$44</f>
        <v>114.54326246605937</v>
      </c>
      <c r="NN10" s="8">
        <f>[1]out25!$BJ$44</f>
        <v>116.10045120104694</v>
      </c>
      <c r="NO10" s="8">
        <f>[1]nov25!$BJ$44</f>
        <v>121.01658115647903</v>
      </c>
      <c r="NP10" s="8">
        <f>[1]dez25!$BJ$44</f>
        <v>128.63404246619834</v>
      </c>
      <c r="NQ10" s="8">
        <f>[1]jan26!$BJ$44</f>
        <v>131.54008290167289</v>
      </c>
      <c r="NR10" s="8">
        <f>[1]fev26!$BJ$44</f>
        <v>129.93843223498692</v>
      </c>
      <c r="NS10" s="8">
        <f>[1]mar26!$BJ$44</f>
        <v>129.42382210634898</v>
      </c>
      <c r="NT10" s="8">
        <f>[1]abr26!$BJ$44</f>
        <v>121.33292938161313</v>
      </c>
      <c r="NU10" s="8">
        <f>[1]mai26!$BJ$44</f>
        <v>123.31454377213041</v>
      </c>
    </row>
    <row r="11" spans="1:385" ht="15.5" thickBot="1" x14ac:dyDescent="0.9">
      <c r="A11" s="11" t="s">
        <v>23</v>
      </c>
      <c r="B11" s="11" t="s">
        <v>3</v>
      </c>
      <c r="C11" s="11" t="s">
        <v>3</v>
      </c>
      <c r="D11" s="11" t="s">
        <v>3</v>
      </c>
      <c r="E11" s="11" t="s">
        <v>3</v>
      </c>
      <c r="F11" s="11" t="s">
        <v>3</v>
      </c>
      <c r="G11" s="11" t="s">
        <v>3</v>
      </c>
      <c r="H11" s="11" t="s">
        <v>3</v>
      </c>
      <c r="I11" s="11" t="s">
        <v>3</v>
      </c>
      <c r="J11" s="11" t="s">
        <v>3</v>
      </c>
      <c r="K11" s="11" t="s">
        <v>3</v>
      </c>
      <c r="L11" s="11" t="s">
        <v>3</v>
      </c>
      <c r="M11" s="11" t="s">
        <v>3</v>
      </c>
      <c r="N11" s="11" t="s">
        <v>3</v>
      </c>
      <c r="O11" s="11" t="s">
        <v>3</v>
      </c>
      <c r="P11" s="11" t="s">
        <v>3</v>
      </c>
      <c r="Q11" s="11" t="s">
        <v>3</v>
      </c>
      <c r="R11" s="11" t="s">
        <v>3</v>
      </c>
      <c r="S11" s="11" t="s">
        <v>3</v>
      </c>
      <c r="T11" s="11" t="s">
        <v>3</v>
      </c>
      <c r="U11" s="11" t="s">
        <v>3</v>
      </c>
      <c r="V11" s="11" t="s">
        <v>3</v>
      </c>
      <c r="W11" s="11" t="s">
        <v>3</v>
      </c>
      <c r="X11" s="11" t="s">
        <v>3</v>
      </c>
      <c r="Y11" s="11" t="s">
        <v>3</v>
      </c>
      <c r="Z11" s="11" t="s">
        <v>3</v>
      </c>
      <c r="AA11" s="11" t="s">
        <v>3</v>
      </c>
      <c r="AB11" s="11" t="s">
        <v>3</v>
      </c>
      <c r="AC11" s="11" t="s">
        <v>3</v>
      </c>
      <c r="AD11" s="11" t="s">
        <v>3</v>
      </c>
      <c r="AE11" s="11" t="s">
        <v>3</v>
      </c>
      <c r="AF11" s="11" t="s">
        <v>3</v>
      </c>
      <c r="AG11" s="11" t="s">
        <v>3</v>
      </c>
      <c r="AH11" s="11" t="s">
        <v>3</v>
      </c>
      <c r="AI11" s="11" t="s">
        <v>3</v>
      </c>
      <c r="AJ11" s="11" t="s">
        <v>3</v>
      </c>
      <c r="AK11" s="11" t="s">
        <v>3</v>
      </c>
      <c r="AL11" s="11" t="s">
        <v>3</v>
      </c>
      <c r="AM11" s="11" t="s">
        <v>3</v>
      </c>
      <c r="AN11" s="11" t="s">
        <v>3</v>
      </c>
      <c r="AO11" s="11" t="s">
        <v>3</v>
      </c>
      <c r="AP11" s="11" t="s">
        <v>3</v>
      </c>
      <c r="AQ11" s="11" t="s">
        <v>3</v>
      </c>
      <c r="AR11" s="11" t="s">
        <v>3</v>
      </c>
      <c r="AS11" s="11" t="s">
        <v>3</v>
      </c>
      <c r="AT11" s="11" t="s">
        <v>3</v>
      </c>
      <c r="AU11" s="11" t="s">
        <v>3</v>
      </c>
      <c r="AV11" s="11" t="s">
        <v>3</v>
      </c>
      <c r="AW11" s="11" t="s">
        <v>3</v>
      </c>
      <c r="AX11" s="11" t="s">
        <v>3</v>
      </c>
      <c r="AY11" s="11" t="s">
        <v>3</v>
      </c>
      <c r="AZ11" s="11" t="s">
        <v>3</v>
      </c>
      <c r="BA11" s="11" t="s">
        <v>3</v>
      </c>
      <c r="BB11" s="11" t="s">
        <v>3</v>
      </c>
      <c r="BC11" s="11" t="s">
        <v>3</v>
      </c>
      <c r="BD11" s="11" t="s">
        <v>3</v>
      </c>
      <c r="BE11" s="11" t="s">
        <v>3</v>
      </c>
      <c r="BF11" s="11" t="s">
        <v>3</v>
      </c>
      <c r="BG11" s="11" t="s">
        <v>3</v>
      </c>
      <c r="BH11" s="11" t="s">
        <v>3</v>
      </c>
      <c r="BI11" s="11">
        <v>74.854153311303037</v>
      </c>
      <c r="BJ11" s="11">
        <v>88.70323011431023</v>
      </c>
      <c r="BK11" s="11">
        <v>94.774796883609156</v>
      </c>
      <c r="BL11" s="11">
        <v>93.09765004974544</v>
      </c>
      <c r="BM11" s="11">
        <v>97.528452353788992</v>
      </c>
      <c r="BN11" s="11">
        <v>93.129478825376495</v>
      </c>
      <c r="BO11" s="11">
        <v>90.46237434258596</v>
      </c>
      <c r="BP11" s="11">
        <v>95.218918263923541</v>
      </c>
      <c r="BQ11" s="11">
        <v>102.81222372359004</v>
      </c>
      <c r="BR11" s="11">
        <v>109.24418357834443</v>
      </c>
      <c r="BS11" s="11">
        <v>100.54224158109</v>
      </c>
      <c r="BT11" s="11">
        <v>92.837172825189313</v>
      </c>
      <c r="BU11" s="11">
        <v>88.797181434475419</v>
      </c>
      <c r="BV11" s="11">
        <v>97.846673024423467</v>
      </c>
      <c r="BW11" s="11">
        <v>101.36628125347262</v>
      </c>
      <c r="BX11" s="11">
        <v>87.823135240437495</v>
      </c>
      <c r="BY11" s="11">
        <v>90.185728428556018</v>
      </c>
      <c r="BZ11" s="11">
        <v>99.088813475196019</v>
      </c>
      <c r="CA11" s="11">
        <v>96.565525325124227</v>
      </c>
      <c r="CB11" s="11">
        <v>97.214135861847126</v>
      </c>
      <c r="CC11" s="11">
        <v>104.16698887530117</v>
      </c>
      <c r="CD11" s="11">
        <v>109.51164768616079</v>
      </c>
      <c r="CE11" s="11">
        <v>106.94266475466077</v>
      </c>
      <c r="CF11" s="11">
        <v>101.31000590223103</v>
      </c>
      <c r="CG11" s="11">
        <v>98.145816004329788</v>
      </c>
      <c r="CH11" s="11">
        <v>75.297565292113731</v>
      </c>
      <c r="CI11" s="11">
        <v>83.466600591507529</v>
      </c>
      <c r="CJ11" s="11">
        <v>84.072686780937872</v>
      </c>
      <c r="CK11" s="11">
        <v>92.08884422480233</v>
      </c>
      <c r="CL11" s="11">
        <v>78.452523289225269</v>
      </c>
      <c r="CM11" s="11">
        <v>76.489419773578007</v>
      </c>
      <c r="CN11" s="11">
        <v>81.784927589581741</v>
      </c>
      <c r="CO11" s="11">
        <v>83.652124169197322</v>
      </c>
      <c r="CP11" s="11">
        <v>89.291714494992576</v>
      </c>
      <c r="CQ11" s="11">
        <v>91.815855654565894</v>
      </c>
      <c r="CR11" s="11">
        <v>94.61391382621585</v>
      </c>
      <c r="CS11" s="11">
        <v>94.51015404340751</v>
      </c>
      <c r="CT11" s="11">
        <v>81.818372614032924</v>
      </c>
      <c r="CU11" s="11">
        <v>89.830270181466858</v>
      </c>
      <c r="CV11" s="11">
        <v>88.483106937037007</v>
      </c>
      <c r="CW11" s="11">
        <v>95.935299850325691</v>
      </c>
      <c r="CX11" s="11">
        <v>95.032766116842794</v>
      </c>
      <c r="CY11" s="11">
        <v>98.031735381288357</v>
      </c>
      <c r="CZ11" s="11">
        <v>105.0346650249333</v>
      </c>
      <c r="DA11" s="11">
        <v>103.30223989592426</v>
      </c>
      <c r="DB11" s="11">
        <v>105.50733932767797</v>
      </c>
      <c r="DC11" s="11">
        <v>102.26041011858443</v>
      </c>
      <c r="DD11" s="11">
        <v>105.57491534270648</v>
      </c>
      <c r="DE11" s="11">
        <v>114.07183311176399</v>
      </c>
      <c r="DF11" s="11">
        <v>120.50374300222288</v>
      </c>
      <c r="DG11" s="11">
        <v>113.35792833860002</v>
      </c>
      <c r="DH11" s="11">
        <v>110.92676843629809</v>
      </c>
      <c r="DI11" s="11">
        <v>105.43050378130425</v>
      </c>
      <c r="DJ11" s="11">
        <v>104.35916452819124</v>
      </c>
      <c r="DK11" s="11">
        <v>107.92506374130808</v>
      </c>
      <c r="DL11" s="11">
        <v>116.797349987676</v>
      </c>
      <c r="DM11" s="11">
        <v>125.00936078514093</v>
      </c>
      <c r="DN11" s="11">
        <v>121.61982741864833</v>
      </c>
      <c r="DO11" s="11">
        <v>112.64492578410625</v>
      </c>
      <c r="DP11" s="11">
        <v>99.600280745888199</v>
      </c>
      <c r="DQ11" s="11">
        <v>117.60403645701439</v>
      </c>
      <c r="DR11" s="11">
        <v>111.43499536857375</v>
      </c>
      <c r="DS11" s="11">
        <v>116.72470704137311</v>
      </c>
      <c r="DT11" s="11">
        <v>115.24263471493276</v>
      </c>
      <c r="DU11" s="11">
        <v>122.36293196819989</v>
      </c>
      <c r="DV11" s="11">
        <v>137.736964864654</v>
      </c>
      <c r="DW11" s="11">
        <v>140.08443901367369</v>
      </c>
      <c r="DX11" s="11">
        <v>135.65408956993883</v>
      </c>
      <c r="DY11" s="11">
        <v>136.8637143302021</v>
      </c>
      <c r="DZ11" s="11">
        <v>139.64932900549093</v>
      </c>
      <c r="EA11" s="11">
        <v>137.68535469040836</v>
      </c>
      <c r="EB11" s="11">
        <v>134.5706955339071</v>
      </c>
      <c r="EC11" s="11">
        <v>124.29732005128807</v>
      </c>
      <c r="ED11" s="11">
        <v>125.10421968842924</v>
      </c>
      <c r="EE11" s="11">
        <v>129.8439199189574</v>
      </c>
      <c r="EF11" s="11">
        <v>120.84390940559457</v>
      </c>
      <c r="EG11" s="11">
        <v>103.44490183303554</v>
      </c>
      <c r="EH11" s="11">
        <v>101.5185256705774</v>
      </c>
      <c r="EI11" s="11">
        <v>109.16657065013115</v>
      </c>
      <c r="EJ11" s="11">
        <v>122.51920439340876</v>
      </c>
      <c r="EK11" s="11">
        <v>127.5534738223058</v>
      </c>
      <c r="EL11" s="11">
        <v>133.0288513869036</v>
      </c>
      <c r="EM11" s="11">
        <v>129.96385776641824</v>
      </c>
      <c r="EN11" s="11">
        <v>125.66075764159829</v>
      </c>
      <c r="EO11" s="11">
        <v>130.706456701127</v>
      </c>
      <c r="EP11" s="11">
        <v>123.8004052106231</v>
      </c>
      <c r="EQ11" s="11">
        <v>128.60556595866947</v>
      </c>
      <c r="ER11" s="11">
        <v>116.78504768490731</v>
      </c>
      <c r="ES11" s="11">
        <v>123.32759785025394</v>
      </c>
      <c r="ET11" s="11">
        <v>120.56718587612056</v>
      </c>
      <c r="EU11" s="11">
        <v>125.27363937949619</v>
      </c>
      <c r="EV11" s="11">
        <v>119.60308027198587</v>
      </c>
      <c r="EW11" s="11">
        <v>127.18478697907946</v>
      </c>
      <c r="EX11" s="11">
        <v>127.46806066839287</v>
      </c>
      <c r="EY11" s="11">
        <v>124.14137012381704</v>
      </c>
      <c r="EZ11" s="11">
        <v>118.13834550485026</v>
      </c>
      <c r="FA11" s="11">
        <v>119.09395560416957</v>
      </c>
      <c r="FB11" s="11">
        <v>123.75000886672274</v>
      </c>
      <c r="FC11" s="11">
        <v>126.86315144215661</v>
      </c>
      <c r="FD11" s="11">
        <v>124.49857658378232</v>
      </c>
      <c r="FE11" s="11">
        <v>122.53488707396228</v>
      </c>
      <c r="FF11" s="11">
        <v>126.00552569679402</v>
      </c>
      <c r="FG11" s="11">
        <v>131.07028641316163</v>
      </c>
      <c r="FH11" s="11">
        <v>133.47342563555839</v>
      </c>
      <c r="FI11" s="11">
        <v>139.45372780373043</v>
      </c>
      <c r="FJ11" s="11">
        <v>141.96259187234824</v>
      </c>
      <c r="FK11" s="11">
        <v>141.4675745048132</v>
      </c>
      <c r="FL11" s="11">
        <v>145.67390311267263</v>
      </c>
      <c r="FM11" s="11">
        <v>143.40452203542108</v>
      </c>
      <c r="FN11" s="11">
        <v>134.52986993462181</v>
      </c>
      <c r="FO11" s="11">
        <v>121.07372872449847</v>
      </c>
      <c r="FP11" s="11">
        <v>130.28848068071375</v>
      </c>
      <c r="FQ11" s="11">
        <v>135.40866961970201</v>
      </c>
      <c r="FR11" s="11">
        <v>139.05161550279252</v>
      </c>
      <c r="FS11" s="11">
        <v>129.95736129100362</v>
      </c>
      <c r="FT11" s="11">
        <v>116.61348782760818</v>
      </c>
      <c r="FU11" s="11">
        <v>121.44619045550465</v>
      </c>
      <c r="FV11" s="11">
        <v>131.68386483340441</v>
      </c>
      <c r="FW11" s="11">
        <v>144.17036540623417</v>
      </c>
      <c r="FX11" s="11">
        <v>120.43381186113538</v>
      </c>
      <c r="FY11" s="11">
        <v>128.10277519474005</v>
      </c>
      <c r="FZ11" s="11">
        <v>134.78389622079666</v>
      </c>
      <c r="GA11" s="11">
        <v>138.40286310920936</v>
      </c>
      <c r="GB11" s="11">
        <v>141.8456328063601</v>
      </c>
      <c r="GC11" s="11">
        <v>148.2859713969379</v>
      </c>
      <c r="GD11" s="11">
        <v>155.05681422681175</v>
      </c>
      <c r="GE11" s="11">
        <v>152.61061765116494</v>
      </c>
      <c r="GF11" s="11">
        <v>154.4932314111723</v>
      </c>
      <c r="GG11" s="11">
        <v>159.18400889289757</v>
      </c>
      <c r="GH11" s="11">
        <v>159.7729261233066</v>
      </c>
      <c r="GI11" s="11">
        <v>158.9579666738741</v>
      </c>
      <c r="GJ11" s="11">
        <v>152.24986972370505</v>
      </c>
      <c r="GK11" s="11">
        <v>154.14341591885122</v>
      </c>
      <c r="GL11" s="11">
        <v>159.66423903803542</v>
      </c>
      <c r="GM11" s="11">
        <v>154.18303346309554</v>
      </c>
      <c r="GN11" s="11">
        <v>160.40349924559308</v>
      </c>
      <c r="GO11" s="11">
        <v>161.48848520431022</v>
      </c>
      <c r="GP11" s="11">
        <v>150.54640380986717</v>
      </c>
      <c r="GQ11" s="11">
        <v>156.42652771966527</v>
      </c>
      <c r="GR11" s="11">
        <v>159.76522294010138</v>
      </c>
      <c r="GS11" s="11">
        <v>156.57187740181496</v>
      </c>
      <c r="GT11" s="11">
        <v>162.28008722467473</v>
      </c>
      <c r="GU11" s="11">
        <v>158.19492631664184</v>
      </c>
      <c r="GV11" s="11">
        <v>159.03450550048035</v>
      </c>
      <c r="GW11" s="11">
        <v>147.67932618737194</v>
      </c>
      <c r="GX11" s="11">
        <v>148.45379453959998</v>
      </c>
      <c r="GY11" s="11">
        <v>147.0632280129694</v>
      </c>
      <c r="GZ11" s="11">
        <v>151.22259083837611</v>
      </c>
      <c r="HA11" s="11">
        <v>150.68554285039832</v>
      </c>
      <c r="HB11" s="11">
        <v>144.76152771395797</v>
      </c>
      <c r="HC11" s="11">
        <v>152.86516145770526</v>
      </c>
      <c r="HD11" s="11">
        <v>151.27097877455904</v>
      </c>
      <c r="HE11" s="11">
        <v>151.50458666756043</v>
      </c>
      <c r="HF11" s="11">
        <v>168.06311016547326</v>
      </c>
      <c r="HG11" s="11">
        <v>160.78480255419811</v>
      </c>
      <c r="HH11" s="11">
        <v>159.12157648866156</v>
      </c>
      <c r="HI11" s="11">
        <v>160.71480110976071</v>
      </c>
      <c r="HJ11" s="11">
        <v>157.7522925440706</v>
      </c>
      <c r="HK11" s="11">
        <v>156.65846899850484</v>
      </c>
      <c r="HL11" s="11">
        <v>150.73391299677593</v>
      </c>
      <c r="HM11" s="11">
        <v>152.41784943341423</v>
      </c>
      <c r="HN11" s="11">
        <v>155.34637282854777</v>
      </c>
      <c r="HO11" s="11">
        <v>153.95830166335574</v>
      </c>
      <c r="HP11" s="11">
        <v>155.80973845427584</v>
      </c>
      <c r="HQ11" s="11">
        <v>154.61646997393754</v>
      </c>
      <c r="HR11" s="11">
        <v>160.08080429213769</v>
      </c>
      <c r="HS11" s="11">
        <v>151.9505529703531</v>
      </c>
      <c r="HT11" s="11">
        <v>148.60720880390755</v>
      </c>
      <c r="HU11" s="11">
        <v>135.14362586695725</v>
      </c>
      <c r="HV11" s="11">
        <v>138.74539357168311</v>
      </c>
      <c r="HW11" s="11">
        <v>131.0574243652535</v>
      </c>
      <c r="HX11" s="11">
        <v>125.28421722006613</v>
      </c>
      <c r="HY11" s="11">
        <v>130.01946486218142</v>
      </c>
      <c r="HZ11" s="11">
        <v>133.16211949436953</v>
      </c>
      <c r="IA11" s="11">
        <v>133.19108648544267</v>
      </c>
      <c r="IB11" s="11">
        <v>128.63944420989461</v>
      </c>
      <c r="IC11" s="11">
        <v>123.4333092444771</v>
      </c>
      <c r="ID11" s="11">
        <v>132.99118099726897</v>
      </c>
      <c r="IE11" s="11">
        <v>121.45331425655044</v>
      </c>
      <c r="IF11" s="11">
        <v>112.17192836056475</v>
      </c>
      <c r="IG11" s="11">
        <v>103.78044260137172</v>
      </c>
      <c r="IH11" s="11">
        <v>100.16184373590701</v>
      </c>
      <c r="II11" s="11">
        <v>102.4488256556954</v>
      </c>
      <c r="IJ11" s="11">
        <v>102.57172391962192</v>
      </c>
      <c r="IK11" s="11">
        <v>109.68161504820955</v>
      </c>
      <c r="IL11" s="11">
        <v>110.31217115611744</v>
      </c>
      <c r="IM11" s="11">
        <v>116.28136927391597</v>
      </c>
      <c r="IN11" s="11">
        <v>107.22098052235583</v>
      </c>
      <c r="IO11" s="11">
        <v>110.23672895191314</v>
      </c>
      <c r="IP11" s="11">
        <v>108.75202385415639</v>
      </c>
      <c r="IQ11" s="11">
        <v>102.63847452112103</v>
      </c>
      <c r="IR11" s="11">
        <v>96.774488887278423</v>
      </c>
      <c r="IS11" s="11">
        <v>87.391622802007333</v>
      </c>
      <c r="IT11" s="11">
        <v>83.607382045962169</v>
      </c>
      <c r="IU11" s="11">
        <v>76.839182031116891</v>
      </c>
      <c r="IV11" s="11">
        <v>80.643307142488524</v>
      </c>
      <c r="IW11" s="11">
        <v>81.933855880891116</v>
      </c>
      <c r="IX11" s="11">
        <v>80.603377612256295</v>
      </c>
      <c r="IY11" s="11">
        <v>81.950180728927265</v>
      </c>
      <c r="IZ11" s="11">
        <v>81.442083780651274</v>
      </c>
      <c r="JA11" s="11">
        <v>84.092962754918929</v>
      </c>
      <c r="JB11" s="11">
        <v>94.13823308047111</v>
      </c>
      <c r="JC11" s="11">
        <v>85.651535356628116</v>
      </c>
      <c r="JD11" s="11">
        <v>83.512059903639368</v>
      </c>
      <c r="JE11" s="11">
        <v>82.082693795489817</v>
      </c>
      <c r="JF11" s="11">
        <v>93.614388863526784</v>
      </c>
      <c r="JG11" s="11">
        <v>95.078697046688916</v>
      </c>
      <c r="JH11" s="11">
        <v>98.795419846299296</v>
      </c>
      <c r="JI11" s="11">
        <v>104.99836950618752</v>
      </c>
      <c r="JJ11" s="11">
        <v>104.98989023978308</v>
      </c>
      <c r="JK11" s="11">
        <v>105.62992779313845</v>
      </c>
      <c r="JL11" s="11">
        <v>105.09562565979138</v>
      </c>
      <c r="JM11" s="11">
        <v>95.742388148313168</v>
      </c>
      <c r="JN11" s="11">
        <v>108.8631724015293</v>
      </c>
      <c r="JO11" s="11">
        <v>104.9780402737515</v>
      </c>
      <c r="JP11" s="11">
        <v>99.175897481520991</v>
      </c>
      <c r="JQ11" s="11">
        <v>99.97897653528571</v>
      </c>
      <c r="JR11" s="11">
        <v>96.739752451473507</v>
      </c>
      <c r="JS11" s="11">
        <v>99.640066634706642</v>
      </c>
      <c r="JT11" s="11">
        <v>95.063407219221361</v>
      </c>
      <c r="JU11" s="11">
        <v>93.481525576853031</v>
      </c>
      <c r="JV11" s="11">
        <v>95.301384085827038</v>
      </c>
      <c r="JW11" s="11">
        <v>99.314400110957976</v>
      </c>
      <c r="JX11" s="11">
        <v>101.86948121829045</v>
      </c>
      <c r="JY11" s="11">
        <v>108.7962131236721</v>
      </c>
      <c r="JZ11" s="11">
        <v>118.26399389476562</v>
      </c>
      <c r="KA11" s="11">
        <v>107.79423839880153</v>
      </c>
      <c r="KB11" s="11">
        <v>103.10986137996852</v>
      </c>
      <c r="KC11" s="11">
        <v>105.39761391952777</v>
      </c>
      <c r="KD11" s="11">
        <v>102.50745287855884</v>
      </c>
      <c r="KE11" s="11">
        <v>95.574507170243535</v>
      </c>
      <c r="KF11" s="11">
        <v>96.630528623376435</v>
      </c>
      <c r="KG11" s="11">
        <v>98.573114715192176</v>
      </c>
      <c r="KH11" s="11">
        <v>101.09737296037173</v>
      </c>
      <c r="KI11" s="11">
        <v>108.31841026734578</v>
      </c>
      <c r="KJ11" s="11">
        <v>126.75334902073459</v>
      </c>
      <c r="KK11" s="11">
        <v>127.35050415618025</v>
      </c>
      <c r="KL11" s="11">
        <v>137.09404410821449</v>
      </c>
      <c r="KM11" s="11">
        <v>122.60351832548368</v>
      </c>
      <c r="KN11" s="11">
        <v>120.15666639039287</v>
      </c>
      <c r="KO11" s="11">
        <v>111.63277032187186</v>
      </c>
      <c r="KP11" s="11">
        <v>102.92264401254261</v>
      </c>
      <c r="KQ11" s="11">
        <v>106.61608739991493</v>
      </c>
      <c r="KR11" s="11">
        <v>111.28620402168164</v>
      </c>
      <c r="KS11" s="11">
        <v>105.02092910757096</v>
      </c>
      <c r="KT11" s="11">
        <v>106.75330458846608</v>
      </c>
      <c r="KU11" s="11">
        <v>113.35397612263546</v>
      </c>
      <c r="KV11" s="11">
        <v>117.57498601032339</v>
      </c>
      <c r="KW11" s="11">
        <v>121.5737691193594</v>
      </c>
      <c r="KX11" s="11">
        <v>132.78046222557444</v>
      </c>
      <c r="KY11" s="11">
        <v>122.58202198254465</v>
      </c>
      <c r="KZ11" s="11">
        <v>109.58696794825718</v>
      </c>
      <c r="LA11" s="11">
        <v>91.09511996086917</v>
      </c>
      <c r="LB11" s="11">
        <v>86.281542323937146</v>
      </c>
      <c r="LC11" s="11">
        <v>95.111073518704444</v>
      </c>
      <c r="LD11" s="11">
        <v>98.406536017097849</v>
      </c>
      <c r="LE11" s="11">
        <v>106.29253088167324</v>
      </c>
      <c r="LF11" s="11">
        <v>104.52469545581812</v>
      </c>
      <c r="LG11" s="11">
        <v>107.53687751680111</v>
      </c>
      <c r="LH11" s="11">
        <f>[1]dez20!$BJ$45</f>
        <v>110.21171339101507</v>
      </c>
      <c r="LI11" s="11">
        <f>[1]jan21!$BJ$45</f>
        <v>112.61300718021675</v>
      </c>
      <c r="LJ11" s="11">
        <f>[1]fev21!$BJ$45</f>
        <v>108.59650065261208</v>
      </c>
      <c r="LK11" s="11">
        <f>[1]mar21!$BJ$45</f>
        <v>106.86280342417656</v>
      </c>
      <c r="LL11" s="11">
        <f>[1]abr21!$BJ$45</f>
        <v>99.353905913062448</v>
      </c>
      <c r="LM11" s="11">
        <f>[1]mai21!$BJ$45</f>
        <v>101.00097138821408</v>
      </c>
      <c r="LN11" s="11">
        <f>[1]jun21!$BJ$45</f>
        <v>106.65186839057628</v>
      </c>
      <c r="LO11" s="11">
        <f>[1]jul21!$BJ$45</f>
        <v>107.31973947445837</v>
      </c>
      <c r="LP11" s="11">
        <f>[1]ago21!$BJ$45</f>
        <v>109.2188097426249</v>
      </c>
      <c r="LQ11" s="11">
        <f>[1]set21!$BJ$45</f>
        <v>107.9972391018583</v>
      </c>
      <c r="LR11" s="11">
        <f>[1]out21!$BJ$45</f>
        <v>106.24055052499416</v>
      </c>
      <c r="LS11" s="11">
        <f>[1]nov21!$BJ$45</f>
        <v>104.13683633058986</v>
      </c>
      <c r="LT11" s="11">
        <f>[1]dez21!$BJ$45</f>
        <v>103.81623166807678</v>
      </c>
      <c r="LU11" s="11">
        <f>[1]jan22!$BJ$45</f>
        <v>103.20778380871816</v>
      </c>
      <c r="LV11" s="11">
        <f>[1]fev22!$BJ$45</f>
        <v>100.40499821824463</v>
      </c>
      <c r="LW11" s="11">
        <f>[1]mar22!$BJ$45</f>
        <v>99.513752982915861</v>
      </c>
      <c r="LX11" s="11">
        <f>[1]abr22!$BJ$45</f>
        <v>94.265613973063026</v>
      </c>
      <c r="LY11" s="11">
        <f>[1]mai22!$BJ$45</f>
        <v>99.719855419889001</v>
      </c>
      <c r="LZ11" s="11">
        <f>[1]jun22!$BJ$45</f>
        <v>98.20053801612913</v>
      </c>
      <c r="MA11" s="11">
        <f>[1]jul22!$BJ$45</f>
        <v>94.814717886660759</v>
      </c>
      <c r="MB11" s="11">
        <f>[1]ago22!$BJ$45</f>
        <v>101.9413686001071</v>
      </c>
      <c r="MC11" s="11">
        <f>[1]set22!$BJ$45</f>
        <v>105.36097720864809</v>
      </c>
      <c r="MD11" s="11">
        <f>[1]out22!$BJ$45</f>
        <v>111.03721620998374</v>
      </c>
      <c r="ME11" s="11">
        <f>[1]nov22!$BJ$45</f>
        <v>112.484594231351</v>
      </c>
      <c r="MF11" s="11">
        <f>[1]dez22!$BJ$45</f>
        <v>113.87414913448768</v>
      </c>
      <c r="MG11" s="11">
        <f>[1]jan23!$BJ$45</f>
        <v>116.46800747014724</v>
      </c>
      <c r="MH11" s="11">
        <f>[1]fev23!$BJ$45</f>
        <v>119.86336802282048</v>
      </c>
      <c r="MI11" s="11">
        <f>[1]mar23!$BJ$45</f>
        <v>115.25793492092126</v>
      </c>
      <c r="MJ11" s="11">
        <f>[1]abr23!$BJ$45</f>
        <v>113.81725301328656</v>
      </c>
      <c r="MK11" s="11">
        <f>[1]mai23!$BJ$45</f>
        <v>111.92156350743699</v>
      </c>
      <c r="ML11" s="11">
        <f>[1]jun23!$BJ$45</f>
        <v>115.65029372471263</v>
      </c>
      <c r="MM11" s="11">
        <f>[1]jul23!$BJ$45</f>
        <v>118.87133770095321</v>
      </c>
      <c r="MN11" s="11">
        <f>[1]ago23!$BJ$45</f>
        <v>120.94528572637368</v>
      </c>
      <c r="MO11" s="11">
        <f>[1]set23!$BJ$45</f>
        <v>125.74871506487554</v>
      </c>
      <c r="MP11" s="11">
        <f>[1]out23!$BJ$45</f>
        <v>125.35898091308927</v>
      </c>
      <c r="MQ11" s="11">
        <f>[1]nov23!$BJ$45</f>
        <v>124.96947352497685</v>
      </c>
      <c r="MR11" s="11">
        <f>[1]dez23!$BJ$45</f>
        <v>125.94118021513793</v>
      </c>
      <c r="MS11" s="11">
        <f>[1]jan24!$BJ$45</f>
        <v>127.49729794623954</v>
      </c>
      <c r="MT11" s="11">
        <f>[1]fev24!$BJ$45</f>
        <v>133.35525682078969</v>
      </c>
      <c r="MU11" s="11">
        <f>[1]mar24!$BJ$45</f>
        <v>126.95679499570451</v>
      </c>
      <c r="MV11" s="11">
        <f>[1]abr24!$BJ$45</f>
        <v>122.68109809387003</v>
      </c>
      <c r="MW11" s="11">
        <f>[1]mai24!$BJ$45</f>
        <v>120.03848034781352</v>
      </c>
      <c r="MX11" s="11">
        <f>[1]jun24!$BJ$45</f>
        <v>123.16448125156482</v>
      </c>
      <c r="MY11" s="11">
        <f>[1]jul24!$BJ$45</f>
        <v>122.56991757977039</v>
      </c>
      <c r="MZ11" s="11">
        <f>[1]ago24!$BJ$45</f>
        <v>123.43615724401732</v>
      </c>
      <c r="NA11" s="11">
        <f>[1]set24!$BJ$45</f>
        <v>117.95558071723462</v>
      </c>
      <c r="NB11" s="11">
        <f>[1]out24!$BJ$45</f>
        <v>113.04059334644606</v>
      </c>
      <c r="NC11" s="11">
        <f>[1]nov24!$BJ$45</f>
        <v>120.48796522210648</v>
      </c>
      <c r="ND11" s="11">
        <f>[1]dez24!$BJ$45</f>
        <v>117.7105524547159</v>
      </c>
      <c r="NE11" s="11">
        <f>[1]jan25!$BJ$45</f>
        <v>115.66590783175414</v>
      </c>
      <c r="NF11" s="11">
        <f>[1]fev25!$BJ$45</f>
        <v>113.48546602997678</v>
      </c>
      <c r="NG11" s="11">
        <f>[1]mar25!$BJ$45</f>
        <v>112.02107468204574</v>
      </c>
      <c r="NH11" s="11">
        <f>[1]abr25!$BJ$45</f>
        <v>107.88837055383765</v>
      </c>
      <c r="NI11" s="11">
        <f>[1]mai25!$BJ$45</f>
        <v>106.0638185110366</v>
      </c>
      <c r="NJ11" s="11">
        <f>[1]jun25!$BJ$45</f>
        <v>106.3955773389348</v>
      </c>
      <c r="NK11" s="11">
        <f>[1]jul25!$BJ$45</f>
        <v>107.57391249415934</v>
      </c>
      <c r="NL11" s="11">
        <f>[1]ago25!$BJ$45</f>
        <v>104.69305787917691</v>
      </c>
      <c r="NM11" s="11">
        <f>[1]set25!$BJ$45</f>
        <v>103.11959333007049</v>
      </c>
      <c r="NN11" s="11">
        <f>[1]out25!$BJ$45</f>
        <v>109.60907481670242</v>
      </c>
      <c r="NO11" s="11">
        <f>[1]nov25!$BJ$45</f>
        <v>114.79254986584237</v>
      </c>
      <c r="NP11" s="11">
        <f>[1]dez25!$BJ$45</f>
        <v>117.65097671045707</v>
      </c>
      <c r="NQ11" s="11">
        <f>[1]jan26!$BJ$45</f>
        <v>120.61327854742144</v>
      </c>
      <c r="NR11" s="11">
        <f>[1]fev26!$BJ$45</f>
        <v>123.23353133336613</v>
      </c>
      <c r="NS11" s="11">
        <f>[1]mar26!$BJ$45</f>
        <v>120.06941555197234</v>
      </c>
      <c r="NT11" s="11">
        <f>[1]abr26!$BJ$45</f>
        <v>120.62509051208296</v>
      </c>
      <c r="NU11" s="11">
        <f>[1]mai26!$BJ$45</f>
        <v>116.05193519780032</v>
      </c>
    </row>
    <row r="12" spans="1:385" ht="15.5" thickBot="1" x14ac:dyDescent="0.9">
      <c r="A12" s="9" t="s">
        <v>24</v>
      </c>
      <c r="B12" s="10">
        <v>82.962809298264432</v>
      </c>
      <c r="C12" s="10">
        <v>95.590683973102784</v>
      </c>
      <c r="D12" s="10">
        <v>110.91619444505096</v>
      </c>
      <c r="E12" s="10">
        <v>112.35375359380265</v>
      </c>
      <c r="F12" s="10">
        <v>116.08035834353502</v>
      </c>
      <c r="G12" s="10">
        <v>119.8415410877729</v>
      </c>
      <c r="H12" s="10">
        <v>121.67594997364208</v>
      </c>
      <c r="I12" s="10">
        <v>124.41443601301339</v>
      </c>
      <c r="J12" s="10">
        <v>123.91344951602376</v>
      </c>
      <c r="K12" s="10">
        <v>114.07428216548797</v>
      </c>
      <c r="L12" s="10">
        <v>106.21714297547781</v>
      </c>
      <c r="M12" s="10">
        <v>105.27534464788536</v>
      </c>
      <c r="N12" s="10">
        <v>102.2147542185067</v>
      </c>
      <c r="O12" s="10">
        <v>98.048706326905474</v>
      </c>
      <c r="P12" s="10">
        <v>97.116799133870501</v>
      </c>
      <c r="Q12" s="10">
        <v>97.54284227566157</v>
      </c>
      <c r="R12" s="10">
        <v>97.446257173471352</v>
      </c>
      <c r="S12" s="10">
        <v>97.37710161492484</v>
      </c>
      <c r="T12" s="10">
        <v>97.952201129680645</v>
      </c>
      <c r="U12" s="10">
        <v>101.3835693712542</v>
      </c>
      <c r="V12" s="10">
        <v>104.03767453726923</v>
      </c>
      <c r="W12" s="10">
        <v>108.16934620682721</v>
      </c>
      <c r="X12" s="10">
        <v>107.70194394307646</v>
      </c>
      <c r="Y12" s="10">
        <v>104.61849131486071</v>
      </c>
      <c r="Z12" s="10">
        <v>105.33348418147386</v>
      </c>
      <c r="AA12" s="10">
        <v>105.6449294718667</v>
      </c>
      <c r="AB12" s="10">
        <v>107.19680552361493</v>
      </c>
      <c r="AC12" s="10">
        <v>106.75644534284172</v>
      </c>
      <c r="AD12" s="10">
        <v>109.3570232910738</v>
      </c>
      <c r="AE12" s="10">
        <v>111.65619960764329</v>
      </c>
      <c r="AF12" s="10">
        <v>112.18325610239259</v>
      </c>
      <c r="AG12" s="10">
        <v>114.30521079659076</v>
      </c>
      <c r="AH12" s="10">
        <v>112.76233176492251</v>
      </c>
      <c r="AI12" s="10">
        <v>115.89003375672031</v>
      </c>
      <c r="AJ12" s="10">
        <v>116.95350172607669</v>
      </c>
      <c r="AK12" s="10">
        <v>109.41507124314215</v>
      </c>
      <c r="AL12" s="10">
        <v>106.08742106398159</v>
      </c>
      <c r="AM12" s="10">
        <v>108.37884169349516</v>
      </c>
      <c r="AN12" s="10">
        <v>105.74369074107383</v>
      </c>
      <c r="AO12" s="10">
        <v>98.687604680526263</v>
      </c>
      <c r="AP12" s="10">
        <v>96.908465600319559</v>
      </c>
      <c r="AQ12" s="10">
        <v>97.994082615657476</v>
      </c>
      <c r="AR12" s="10">
        <v>93.471996462088143</v>
      </c>
      <c r="AS12" s="10">
        <v>94.469797372391497</v>
      </c>
      <c r="AT12" s="10">
        <v>103.15699171729077</v>
      </c>
      <c r="AU12" s="10">
        <v>100.49275281835392</v>
      </c>
      <c r="AV12" s="10">
        <v>90.991855096395895</v>
      </c>
      <c r="AW12" s="10">
        <v>87.727188689177069</v>
      </c>
      <c r="AX12" s="10">
        <v>93.845398147031375</v>
      </c>
      <c r="AY12" s="10">
        <v>102.69364838050207</v>
      </c>
      <c r="AZ12" s="10">
        <v>109.42511117759082</v>
      </c>
      <c r="BA12" s="10">
        <v>112.41200576626542</v>
      </c>
      <c r="BB12" s="10">
        <v>113.28125804837302</v>
      </c>
      <c r="BC12" s="10">
        <v>106.90663942561638</v>
      </c>
      <c r="BD12" s="10">
        <v>92.680755967781124</v>
      </c>
      <c r="BE12" s="10">
        <v>94.217313576394872</v>
      </c>
      <c r="BF12" s="10">
        <v>89.942828068043426</v>
      </c>
      <c r="BG12" s="10">
        <v>75.72269904503932</v>
      </c>
      <c r="BH12" s="10">
        <v>75.859338274255961</v>
      </c>
      <c r="BI12" s="10">
        <v>77.29359030031506</v>
      </c>
      <c r="BJ12" s="10">
        <v>91.511241487130917</v>
      </c>
      <c r="BK12" s="10">
        <v>99.112027424027048</v>
      </c>
      <c r="BL12" s="10">
        <v>98.172411278019297</v>
      </c>
      <c r="BM12" s="10">
        <v>99.028595474287812</v>
      </c>
      <c r="BN12" s="10">
        <v>95.520899136097697</v>
      </c>
      <c r="BO12" s="10">
        <v>93.865992827312084</v>
      </c>
      <c r="BP12" s="10">
        <v>94.620605487119121</v>
      </c>
      <c r="BQ12" s="10">
        <v>100.90760347138368</v>
      </c>
      <c r="BR12" s="10">
        <v>107.33683105429422</v>
      </c>
      <c r="BS12" s="10">
        <v>100.08620710175818</v>
      </c>
      <c r="BT12" s="10">
        <v>93.932952444983201</v>
      </c>
      <c r="BU12" s="10">
        <v>89.43619171775623</v>
      </c>
      <c r="BV12" s="10">
        <v>94.544999741124514</v>
      </c>
      <c r="BW12" s="10">
        <v>98.307683040327703</v>
      </c>
      <c r="BX12" s="10">
        <v>91.195282782898701</v>
      </c>
      <c r="BY12" s="10">
        <v>92.022703329933449</v>
      </c>
      <c r="BZ12" s="10">
        <v>98.514120877411131</v>
      </c>
      <c r="CA12" s="10">
        <v>99.371155237884835</v>
      </c>
      <c r="CB12" s="10">
        <v>100.81988482863915</v>
      </c>
      <c r="CC12" s="10">
        <v>111.34340266038774</v>
      </c>
      <c r="CD12" s="10">
        <v>113.4697281613216</v>
      </c>
      <c r="CE12" s="10">
        <v>108.54545383952903</v>
      </c>
      <c r="CF12" s="10">
        <v>105.21655767569044</v>
      </c>
      <c r="CG12" s="10">
        <v>102.4002543606378</v>
      </c>
      <c r="CH12" s="10">
        <v>79.439347456192621</v>
      </c>
      <c r="CI12" s="10">
        <v>87.199283784889047</v>
      </c>
      <c r="CJ12" s="10">
        <v>86.383682751521178</v>
      </c>
      <c r="CK12" s="10">
        <v>90.735871409056472</v>
      </c>
      <c r="CL12" s="10">
        <v>80.651772598874004</v>
      </c>
      <c r="CM12" s="10">
        <v>78.312514187377047</v>
      </c>
      <c r="CN12" s="10">
        <v>86.27656716335818</v>
      </c>
      <c r="CO12" s="10">
        <v>87.039278533685206</v>
      </c>
      <c r="CP12" s="10">
        <v>90.661967601886417</v>
      </c>
      <c r="CQ12" s="10">
        <v>91.298869923605594</v>
      </c>
      <c r="CR12" s="10">
        <v>95.997458527489499</v>
      </c>
      <c r="CS12" s="10">
        <v>96.146973752561024</v>
      </c>
      <c r="CT12" s="10">
        <v>84.402802396705084</v>
      </c>
      <c r="CU12" s="10">
        <v>93.80903478789628</v>
      </c>
      <c r="CV12" s="10">
        <v>89.798077327304725</v>
      </c>
      <c r="CW12" s="10">
        <v>99.220422226901235</v>
      </c>
      <c r="CX12" s="10">
        <v>94.909998581136023</v>
      </c>
      <c r="CY12" s="10">
        <v>98.681256782706811</v>
      </c>
      <c r="CZ12" s="10">
        <v>102.91503433852546</v>
      </c>
      <c r="DA12" s="10">
        <v>102.96575271502928</v>
      </c>
      <c r="DB12" s="10">
        <v>103.52832815071028</v>
      </c>
      <c r="DC12" s="10">
        <v>101.887861319671</v>
      </c>
      <c r="DD12" s="10">
        <v>107.65899312772969</v>
      </c>
      <c r="DE12" s="10">
        <v>112.03782145851929</v>
      </c>
      <c r="DF12" s="10">
        <v>116.80847787327524</v>
      </c>
      <c r="DG12" s="10">
        <v>111.46867775883621</v>
      </c>
      <c r="DH12" s="10">
        <v>109.37323839919401</v>
      </c>
      <c r="DI12" s="10">
        <v>106.41285544029509</v>
      </c>
      <c r="DJ12" s="10">
        <v>104.72224119658719</v>
      </c>
      <c r="DK12" s="10">
        <v>108.68260859854303</v>
      </c>
      <c r="DL12" s="10">
        <v>115.32521236263526</v>
      </c>
      <c r="DM12" s="10">
        <v>124.15533562038181</v>
      </c>
      <c r="DN12" s="10">
        <v>123.40020962627469</v>
      </c>
      <c r="DO12" s="10">
        <v>113.2922870505183</v>
      </c>
      <c r="DP12" s="10">
        <v>108.01409748432262</v>
      </c>
      <c r="DQ12" s="10">
        <v>124.23178856990656</v>
      </c>
      <c r="DR12" s="10">
        <v>117.07305863882675</v>
      </c>
      <c r="DS12" s="10">
        <v>118.50377041529565</v>
      </c>
      <c r="DT12" s="10">
        <v>120.71757175258134</v>
      </c>
      <c r="DU12" s="10">
        <v>128.42969767398185</v>
      </c>
      <c r="DV12" s="10">
        <v>141.91959934409982</v>
      </c>
      <c r="DW12" s="10">
        <v>144.95583995903851</v>
      </c>
      <c r="DX12" s="10">
        <v>140.41057731834726</v>
      </c>
      <c r="DY12" s="10">
        <v>145.01776861702044</v>
      </c>
      <c r="DZ12" s="10">
        <v>146.48020244916526</v>
      </c>
      <c r="EA12" s="10">
        <v>144.94908022131341</v>
      </c>
      <c r="EB12" s="10">
        <v>141.75023285650747</v>
      </c>
      <c r="EC12" s="10">
        <v>133.62156713231028</v>
      </c>
      <c r="ED12" s="10">
        <v>132.73511814412814</v>
      </c>
      <c r="EE12" s="10">
        <v>133.20579033781812</v>
      </c>
      <c r="EF12" s="10">
        <v>124.89441076811111</v>
      </c>
      <c r="EG12" s="10">
        <v>109.24276971156966</v>
      </c>
      <c r="EH12" s="10">
        <v>107.64693501538262</v>
      </c>
      <c r="EI12" s="10">
        <v>117.22573940554514</v>
      </c>
      <c r="EJ12" s="10">
        <v>130.16471118171117</v>
      </c>
      <c r="EK12" s="10">
        <v>131.51511209962911</v>
      </c>
      <c r="EL12" s="10">
        <v>138.03251328839224</v>
      </c>
      <c r="EM12" s="10">
        <v>137.75406945448697</v>
      </c>
      <c r="EN12" s="10">
        <v>132.38191327429809</v>
      </c>
      <c r="EO12" s="10">
        <v>138.19777732434915</v>
      </c>
      <c r="EP12" s="10">
        <v>134.39763676785623</v>
      </c>
      <c r="EQ12" s="10">
        <v>134.17450372155466</v>
      </c>
      <c r="ER12" s="10">
        <v>128.24113085040318</v>
      </c>
      <c r="ES12" s="10">
        <v>131.36352419867097</v>
      </c>
      <c r="ET12" s="10">
        <v>132.29467283531443</v>
      </c>
      <c r="EU12" s="10">
        <v>134.61788101501884</v>
      </c>
      <c r="EV12" s="10">
        <v>127.50290865809288</v>
      </c>
      <c r="EW12" s="10">
        <v>133.88740259856695</v>
      </c>
      <c r="EX12" s="10">
        <v>134.38551727460811</v>
      </c>
      <c r="EY12" s="10">
        <v>127.86919982766956</v>
      </c>
      <c r="EZ12" s="10">
        <v>127.97018731654856</v>
      </c>
      <c r="FA12" s="10">
        <v>126.49204802548337</v>
      </c>
      <c r="FB12" s="10">
        <v>129.76636913023995</v>
      </c>
      <c r="FC12" s="10">
        <v>130.11619905192947</v>
      </c>
      <c r="FD12" s="10">
        <v>130.30386837695116</v>
      </c>
      <c r="FE12" s="10">
        <v>131.81173667647997</v>
      </c>
      <c r="FF12" s="10">
        <v>133.34160193160105</v>
      </c>
      <c r="FG12" s="10">
        <v>136.2540767646513</v>
      </c>
      <c r="FH12" s="10">
        <v>139.90031433057464</v>
      </c>
      <c r="FI12" s="10">
        <v>142.61358088127164</v>
      </c>
      <c r="FJ12" s="10">
        <v>146.90291027820936</v>
      </c>
      <c r="FK12" s="10">
        <v>147.72192603288417</v>
      </c>
      <c r="FL12" s="10">
        <v>148.56498517325616</v>
      </c>
      <c r="FM12" s="10">
        <v>147.36328037268075</v>
      </c>
      <c r="FN12" s="10">
        <v>142.58911678714838</v>
      </c>
      <c r="FO12" s="10">
        <v>131.22964767353238</v>
      </c>
      <c r="FP12" s="10">
        <v>137.0500263558398</v>
      </c>
      <c r="FQ12" s="10">
        <v>141.28185184435</v>
      </c>
      <c r="FR12" s="10">
        <v>140.46382541480497</v>
      </c>
      <c r="FS12" s="10">
        <v>133.85024219616099</v>
      </c>
      <c r="FT12" s="10">
        <v>128.66421383847612</v>
      </c>
      <c r="FU12" s="10">
        <v>125.16060973395179</v>
      </c>
      <c r="FV12" s="10">
        <v>134.12129095861238</v>
      </c>
      <c r="FW12" s="10">
        <v>130.87665671879643</v>
      </c>
      <c r="FX12" s="10">
        <v>126.32532995636058</v>
      </c>
      <c r="FY12" s="10">
        <v>128.94901193890513</v>
      </c>
      <c r="FZ12" s="10">
        <v>139.99131873510683</v>
      </c>
      <c r="GA12" s="10">
        <v>145.0132042166702</v>
      </c>
      <c r="GB12" s="10">
        <v>145.60833044766795</v>
      </c>
      <c r="GC12" s="10">
        <v>148.80832146520305</v>
      </c>
      <c r="GD12" s="10">
        <v>157.14515544750748</v>
      </c>
      <c r="GE12" s="10">
        <v>155.79137444143868</v>
      </c>
      <c r="GF12" s="10">
        <v>156.62978678871593</v>
      </c>
      <c r="GG12" s="10">
        <v>160.47012000532919</v>
      </c>
      <c r="GH12" s="10">
        <v>161.42519821079355</v>
      </c>
      <c r="GI12" s="10">
        <v>159.92122376340922</v>
      </c>
      <c r="GJ12" s="10">
        <v>154.65647570581771</v>
      </c>
      <c r="GK12" s="10">
        <v>155.76695067073641</v>
      </c>
      <c r="GL12" s="10">
        <v>160.5482803818424</v>
      </c>
      <c r="GM12" s="10">
        <v>157.15726985352526</v>
      </c>
      <c r="GN12" s="10">
        <v>164.5018314832368</v>
      </c>
      <c r="GO12" s="10">
        <v>162.61502883924331</v>
      </c>
      <c r="GP12" s="10">
        <v>155.37001184461397</v>
      </c>
      <c r="GQ12" s="10">
        <v>160.05938128858202</v>
      </c>
      <c r="GR12" s="10">
        <v>164.26233417176527</v>
      </c>
      <c r="GS12" s="10">
        <v>160.83371169754781</v>
      </c>
      <c r="GT12" s="10">
        <v>164.21286921623462</v>
      </c>
      <c r="GU12" s="10">
        <v>160.29081161104082</v>
      </c>
      <c r="GV12" s="10">
        <v>159.44354428745845</v>
      </c>
      <c r="GW12" s="10">
        <v>153.00102010232717</v>
      </c>
      <c r="GX12" s="10">
        <v>153.81303692912618</v>
      </c>
      <c r="GY12" s="10">
        <v>152.93220504170435</v>
      </c>
      <c r="GZ12" s="10">
        <v>152.71163976477047</v>
      </c>
      <c r="HA12" s="10">
        <v>154.08205391502977</v>
      </c>
      <c r="HB12" s="10">
        <v>151.90669002473823</v>
      </c>
      <c r="HC12" s="10">
        <v>155.36280545687293</v>
      </c>
      <c r="HD12" s="10">
        <v>158.17233571649913</v>
      </c>
      <c r="HE12" s="10">
        <v>158.32690558026289</v>
      </c>
      <c r="HF12" s="10">
        <v>170.17862836444854</v>
      </c>
      <c r="HG12" s="10">
        <v>164.42308182419134</v>
      </c>
      <c r="HH12" s="10">
        <v>164.9907388300266</v>
      </c>
      <c r="HI12" s="10">
        <v>163.04716122210448</v>
      </c>
      <c r="HJ12" s="10">
        <v>162.35208394302774</v>
      </c>
      <c r="HK12" s="10">
        <v>160.5578430495346</v>
      </c>
      <c r="HL12" s="10">
        <v>156.30066197570505</v>
      </c>
      <c r="HM12" s="10">
        <v>158.28781061335744</v>
      </c>
      <c r="HN12" s="10">
        <v>161.37998541689345</v>
      </c>
      <c r="HO12" s="10">
        <v>159.69469200554261</v>
      </c>
      <c r="HP12" s="10">
        <v>161.80868183735734</v>
      </c>
      <c r="HQ12" s="10">
        <v>160.5539214871003</v>
      </c>
      <c r="HR12" s="10">
        <v>165.84988337078619</v>
      </c>
      <c r="HS12" s="10">
        <v>159.95700365798939</v>
      </c>
      <c r="HT12" s="10">
        <v>155.6195823997067</v>
      </c>
      <c r="HU12" s="10">
        <v>145.97284040165945</v>
      </c>
      <c r="HV12" s="10">
        <v>145.0410899690074</v>
      </c>
      <c r="HW12" s="10">
        <v>136.7310379929875</v>
      </c>
      <c r="HX12" s="10">
        <v>133.04000390047366</v>
      </c>
      <c r="HY12" s="10">
        <v>136.73928150652978</v>
      </c>
      <c r="HZ12" s="10">
        <v>139.24464883584901</v>
      </c>
      <c r="IA12" s="10">
        <v>138.01167420976486</v>
      </c>
      <c r="IB12" s="10">
        <v>136.57028819315593</v>
      </c>
      <c r="IC12" s="10">
        <v>131.7420856583752</v>
      </c>
      <c r="ID12" s="10">
        <v>136.39269104770261</v>
      </c>
      <c r="IE12" s="10">
        <v>125.77967299736233</v>
      </c>
      <c r="IF12" s="10">
        <v>120.24907297496375</v>
      </c>
      <c r="IG12" s="10">
        <v>109.48460231559913</v>
      </c>
      <c r="IH12" s="10">
        <v>107.37263447142259</v>
      </c>
      <c r="II12" s="10">
        <v>109.54766775972743</v>
      </c>
      <c r="IJ12" s="10">
        <v>110.54034132776114</v>
      </c>
      <c r="IK12" s="10">
        <v>118.91659069894487</v>
      </c>
      <c r="IL12" s="10">
        <v>115.81724413417162</v>
      </c>
      <c r="IM12" s="10">
        <v>115.98993067704839</v>
      </c>
      <c r="IN12" s="10">
        <v>112.95344875757162</v>
      </c>
      <c r="IO12" s="10">
        <v>112.69047992037841</v>
      </c>
      <c r="IP12" s="10">
        <v>112.89113807118633</v>
      </c>
      <c r="IQ12" s="10">
        <v>106.86274627762199</v>
      </c>
      <c r="IR12" s="10">
        <v>101.56022116458246</v>
      </c>
      <c r="IS12" s="10">
        <v>91.767954712098842</v>
      </c>
      <c r="IT12" s="10">
        <v>90.578151918756603</v>
      </c>
      <c r="IU12" s="10">
        <v>84.546122648161486</v>
      </c>
      <c r="IV12" s="10">
        <v>84.658245124061665</v>
      </c>
      <c r="IW12" s="10">
        <v>85.525883787393553</v>
      </c>
      <c r="IX12" s="10">
        <v>88.766706492671602</v>
      </c>
      <c r="IY12" s="10">
        <v>85.553147769770462</v>
      </c>
      <c r="IZ12" s="10">
        <v>87.167119064421186</v>
      </c>
      <c r="JA12" s="10">
        <v>89.036007768562698</v>
      </c>
      <c r="JB12" s="10">
        <v>95.226464496576483</v>
      </c>
      <c r="JC12" s="10">
        <v>89.312998656990999</v>
      </c>
      <c r="JD12" s="10">
        <v>87.675489724398858</v>
      </c>
      <c r="JE12" s="10">
        <v>90.852033167691104</v>
      </c>
      <c r="JF12" s="10">
        <v>98.047022311612409</v>
      </c>
      <c r="JG12" s="10">
        <v>97.672874524018525</v>
      </c>
      <c r="JH12" s="10">
        <v>100.04871775156013</v>
      </c>
      <c r="JI12" s="10">
        <v>106.95202094154563</v>
      </c>
      <c r="JJ12" s="10">
        <v>105.98270350603187</v>
      </c>
      <c r="JK12" s="10">
        <v>110.29523157568079</v>
      </c>
      <c r="JL12" s="10">
        <v>110.72731820798602</v>
      </c>
      <c r="JM12" s="10">
        <v>102.24731007872499</v>
      </c>
      <c r="JN12" s="10">
        <v>113.79705942279659</v>
      </c>
      <c r="JO12" s="10">
        <v>109.37636020447965</v>
      </c>
      <c r="JP12" s="10">
        <v>109.010368729775</v>
      </c>
      <c r="JQ12" s="10">
        <v>103.48665458230703</v>
      </c>
      <c r="JR12" s="10">
        <v>100.06225689611689</v>
      </c>
      <c r="JS12" s="10">
        <v>104.78038050219297</v>
      </c>
      <c r="JT12" s="10">
        <v>101.48275183458247</v>
      </c>
      <c r="JU12" s="10">
        <v>99.67423517153739</v>
      </c>
      <c r="JV12" s="10">
        <v>102.8141613343915</v>
      </c>
      <c r="JW12" s="10">
        <v>103.95565493601653</v>
      </c>
      <c r="JX12" s="10">
        <v>109.45531909931393</v>
      </c>
      <c r="JY12" s="10">
        <v>116.96001399692113</v>
      </c>
      <c r="JZ12" s="10">
        <v>120.56851452910402</v>
      </c>
      <c r="KA12" s="10">
        <v>115.6429884154949</v>
      </c>
      <c r="KB12" s="10">
        <v>109.9429392237533</v>
      </c>
      <c r="KC12" s="10">
        <v>113.50412130503437</v>
      </c>
      <c r="KD12" s="10">
        <v>103.99786871456328</v>
      </c>
      <c r="KE12" s="10">
        <v>103.47833795841476</v>
      </c>
      <c r="KF12" s="10">
        <v>104.37547617067609</v>
      </c>
      <c r="KG12" s="10">
        <v>106.79083233036874</v>
      </c>
      <c r="KH12" s="10">
        <v>107.91402440044956</v>
      </c>
      <c r="KI12" s="10">
        <v>114.49780577507605</v>
      </c>
      <c r="KJ12" s="10">
        <v>127.80131305655611</v>
      </c>
      <c r="KK12" s="10">
        <v>128.63719587242423</v>
      </c>
      <c r="KL12" s="10">
        <v>139.38523011408452</v>
      </c>
      <c r="KM12" s="10">
        <v>125.52599005758771</v>
      </c>
      <c r="KN12" s="10">
        <v>121.71359443557716</v>
      </c>
      <c r="KO12" s="10">
        <v>117.00647688318145</v>
      </c>
      <c r="KP12" s="10">
        <v>107.38492684050796</v>
      </c>
      <c r="KQ12" s="10">
        <v>110.91852904608338</v>
      </c>
      <c r="KR12" s="10">
        <v>114.58271425372277</v>
      </c>
      <c r="KS12" s="10">
        <v>112.19021243163397</v>
      </c>
      <c r="KT12" s="10">
        <v>111.81950613805391</v>
      </c>
      <c r="KU12" s="10">
        <v>118.6401285211318</v>
      </c>
      <c r="KV12" s="10">
        <v>121.25782045442637</v>
      </c>
      <c r="KW12" s="10">
        <v>121.26825039604687</v>
      </c>
      <c r="KX12" s="10">
        <v>131.79278701313626</v>
      </c>
      <c r="KY12" s="10">
        <v>124.57883562046459</v>
      </c>
      <c r="KZ12" s="10">
        <v>111.97456640866821</v>
      </c>
      <c r="LA12" s="10">
        <v>96.823744888362114</v>
      </c>
      <c r="LB12" s="10">
        <v>100.43045074792511</v>
      </c>
      <c r="LC12" s="10">
        <v>102.83911263084887</v>
      </c>
      <c r="LD12" s="10">
        <v>102.62176129797083</v>
      </c>
      <c r="LE12" s="10">
        <v>108.35548115513461</v>
      </c>
      <c r="LF12" s="10">
        <v>107.61298816486044</v>
      </c>
      <c r="LG12" s="10">
        <v>111.6531935517352</v>
      </c>
      <c r="LH12" s="10">
        <f>[1]dez20!$BJ$46</f>
        <v>111.70876044128904</v>
      </c>
      <c r="LI12" s="10">
        <f>[1]jan21!$BJ$46</f>
        <v>116.0912130746445</v>
      </c>
      <c r="LJ12" s="10">
        <f>[1]fev21!$BJ$46</f>
        <v>116.22545491367927</v>
      </c>
      <c r="LK12" s="10">
        <f>[1]mar21!$BJ$46</f>
        <v>112.9042726043759</v>
      </c>
      <c r="LL12" s="10">
        <f>[1]abr21!$BJ$46</f>
        <v>104.95246987102296</v>
      </c>
      <c r="LM12" s="10">
        <f>[1]mai21!$BJ$46</f>
        <v>105.89967991598982</v>
      </c>
      <c r="LN12" s="10">
        <f>[1]jun21!$BJ$46</f>
        <v>107.3230629289399</v>
      </c>
      <c r="LO12" s="10">
        <f>[1]jul21!$BJ$46</f>
        <v>110.9776356949599</v>
      </c>
      <c r="LP12" s="10">
        <f>[1]ago21!$BJ$46</f>
        <v>111.99033144351704</v>
      </c>
      <c r="LQ12" s="10">
        <f>[1]set21!$BJ$46</f>
        <v>114.65664897864626</v>
      </c>
      <c r="LR12" s="10">
        <f>[1]out21!$BJ$46</f>
        <v>109.37180244711007</v>
      </c>
      <c r="LS12" s="10">
        <f>[1]nov21!$BJ$46</f>
        <v>109.34562517303705</v>
      </c>
      <c r="LT12" s="10">
        <f>[1]dez21!$BJ$46</f>
        <v>112.00394469858979</v>
      </c>
      <c r="LU12" s="10">
        <f>[1]jan22!$BJ$46</f>
        <v>108.35179428758178</v>
      </c>
      <c r="LV12" s="10">
        <f>[1]fev22!$BJ$46</f>
        <v>104.0471104953596</v>
      </c>
      <c r="LW12" s="10">
        <f>[1]mar22!$BJ$46</f>
        <v>105.12045561432122</v>
      </c>
      <c r="LX12" s="10">
        <f>[1]abr22!$BJ$46</f>
        <v>104.34580014925196</v>
      </c>
      <c r="LY12" s="10">
        <f>[1]mai22!$BJ$46</f>
        <v>105.86868870945482</v>
      </c>
      <c r="LZ12" s="10">
        <f>[1]jun22!$BJ$46</f>
        <v>103.59606679109638</v>
      </c>
      <c r="MA12" s="10">
        <f>[1]jul22!$BJ$46</f>
        <v>105.57792214661352</v>
      </c>
      <c r="MB12" s="10">
        <f>[1]ago22!$BJ$46</f>
        <v>106.76431535012773</v>
      </c>
      <c r="MC12" s="10">
        <f>[1]set22!$BJ$46</f>
        <v>111.46207467768697</v>
      </c>
      <c r="MD12" s="10">
        <f>[1]out22!$BJ$46</f>
        <v>114.23425897399673</v>
      </c>
      <c r="ME12" s="10">
        <f>[1]nov22!$BJ$46</f>
        <v>116.79148110604743</v>
      </c>
      <c r="MF12" s="10">
        <f>[1]dez22!$BJ$46</f>
        <v>122.84044087113803</v>
      </c>
      <c r="MG12" s="10">
        <f>[1]jan23!$BJ$46</f>
        <v>125.38275057275052</v>
      </c>
      <c r="MH12" s="10">
        <f>[1]fev23!$BJ$46</f>
        <v>128.78487934664275</v>
      </c>
      <c r="MI12" s="10">
        <f>[1]mar23!$BJ$46</f>
        <v>127.41813395906347</v>
      </c>
      <c r="MJ12" s="10">
        <f>[1]abr23!$BJ$46</f>
        <v>125.1041452179129</v>
      </c>
      <c r="MK12" s="10">
        <f>[1]mai23!$BJ$46</f>
        <v>122.21660180478288</v>
      </c>
      <c r="ML12" s="10">
        <f>[1]jun23!$BJ$46</f>
        <v>125.26902029235717</v>
      </c>
      <c r="MM12" s="10">
        <f>[1]jul23!$BJ$46</f>
        <v>124.45637625147492</v>
      </c>
      <c r="MN12" s="10">
        <f>[1]ago23!$BJ$46</f>
        <v>131.02307702451947</v>
      </c>
      <c r="MO12" s="10">
        <f>[1]set23!$BJ$46</f>
        <v>132.64047882576907</v>
      </c>
      <c r="MP12" s="10">
        <f>[1]out23!$BJ$46</f>
        <v>132.75224042622449</v>
      </c>
      <c r="MQ12" s="10">
        <f>[1]nov23!$BJ$46</f>
        <v>129.74006768913785</v>
      </c>
      <c r="MR12" s="10">
        <f>[1]dez23!$BJ$46</f>
        <v>133.45777321311212</v>
      </c>
      <c r="MS12" s="10">
        <f>[1]jan24!$BJ$46</f>
        <v>133.24930707080497</v>
      </c>
      <c r="MT12" s="10">
        <f>[1]fev24!$BJ$46</f>
        <v>138.21865296643281</v>
      </c>
      <c r="MU12" s="10">
        <f>[1]mar24!$BJ$46</f>
        <v>132.52057183164581</v>
      </c>
      <c r="MV12" s="10">
        <f>[1]abr24!$BJ$46</f>
        <v>129.59200212025067</v>
      </c>
      <c r="MW12" s="10">
        <f>[1]mai24!$BJ$46</f>
        <v>126.46106997455851</v>
      </c>
      <c r="MX12" s="10">
        <f>[1]jun24!$BJ$46</f>
        <v>127.04941089922031</v>
      </c>
      <c r="MY12" s="10">
        <f>[1]jul24!$BJ$46</f>
        <v>127.77593042438721</v>
      </c>
      <c r="MZ12" s="10">
        <f>[1]ago24!$BJ$46</f>
        <v>127.2676157743542</v>
      </c>
      <c r="NA12" s="10">
        <f>[1]set24!$BJ$46</f>
        <v>123.22958092824517</v>
      </c>
      <c r="NB12" s="10">
        <f>[1]out24!$BJ$46</f>
        <v>120.9742926011899</v>
      </c>
      <c r="NC12" s="10">
        <f>[1]nov24!$BJ$46</f>
        <v>123.92505120326993</v>
      </c>
      <c r="ND12" s="10">
        <f>[1]dez24!$BJ$46</f>
        <v>125.61740445841535</v>
      </c>
      <c r="NE12" s="10">
        <f>[1]jan25!$BJ$46</f>
        <v>123.50519456690988</v>
      </c>
      <c r="NF12" s="10">
        <f>[1]fev25!$BJ$46</f>
        <v>120.47541376092752</v>
      </c>
      <c r="NG12" s="10">
        <f>[1]mar25!$BJ$46</f>
        <v>115.21321322853434</v>
      </c>
      <c r="NH12" s="10">
        <f>[1]abr25!$BJ$46</f>
        <v>111.01409220906132</v>
      </c>
      <c r="NI12" s="10">
        <f>[1]mai25!$BJ$46</f>
        <v>111.7308676402366</v>
      </c>
      <c r="NJ12" s="10">
        <f>[1]jun25!$BJ$46</f>
        <v>112.88651938540033</v>
      </c>
      <c r="NK12" s="10">
        <f>[1]jul25!$BJ$46</f>
        <v>108.93810051816691</v>
      </c>
      <c r="NL12" s="10">
        <f>[1]ago25!$BJ$46</f>
        <v>111.87872818773744</v>
      </c>
      <c r="NM12" s="10">
        <f>[1]set25!$BJ$46</f>
        <v>110.20226819438362</v>
      </c>
      <c r="NN12" s="10">
        <f>[1]out25!$BJ$46</f>
        <v>113.63372817499604</v>
      </c>
      <c r="NO12" s="10">
        <f>[1]nov25!$BJ$46</f>
        <v>118.65144926603709</v>
      </c>
      <c r="NP12" s="10">
        <f>[1]dez25!$BJ$46</f>
        <v>124.46047747901666</v>
      </c>
      <c r="NQ12" s="10">
        <f>[1]jan26!$BJ$46</f>
        <v>127.38789724705734</v>
      </c>
      <c r="NR12" s="10">
        <f>[1]fev26!$BJ$46</f>
        <v>127.39056989237103</v>
      </c>
      <c r="NS12" s="10">
        <f>[1]mar26!$BJ$46</f>
        <v>125.86914761568588</v>
      </c>
      <c r="NT12" s="10">
        <f>[1]abr26!$BJ$46</f>
        <v>121.06395061119164</v>
      </c>
      <c r="NU12" s="10">
        <f>[1]mai26!$BJ$46</f>
        <v>120.55475251388498</v>
      </c>
    </row>
    <row r="13" spans="1:385" ht="9.75" customHeight="1" x14ac:dyDescent="0.75"/>
    <row r="14" spans="1:385" ht="15.5" thickBot="1" x14ac:dyDescent="0.9">
      <c r="A14" s="32" t="s">
        <v>26</v>
      </c>
    </row>
    <row r="15" spans="1:385" ht="15.5" outlineLevel="1" thickBot="1" x14ac:dyDescent="0.9">
      <c r="A15" s="9" t="str">
        <f>Resumo!$C$119</f>
        <v>SP - variação t/t-1 (%)</v>
      </c>
      <c r="B15" s="9">
        <f t="shared" ref="B15:BL15" si="0">B$5</f>
        <v>34486</v>
      </c>
      <c r="C15" s="9">
        <f t="shared" si="0"/>
        <v>34516</v>
      </c>
      <c r="D15" s="9">
        <f t="shared" si="0"/>
        <v>34547</v>
      </c>
      <c r="E15" s="9">
        <f t="shared" si="0"/>
        <v>34578</v>
      </c>
      <c r="F15" s="9">
        <f t="shared" si="0"/>
        <v>34608</v>
      </c>
      <c r="G15" s="9">
        <f t="shared" si="0"/>
        <v>34639</v>
      </c>
      <c r="H15" s="9">
        <f t="shared" si="0"/>
        <v>34669</v>
      </c>
      <c r="I15" s="9">
        <f t="shared" si="0"/>
        <v>34700</v>
      </c>
      <c r="J15" s="9">
        <f t="shared" si="0"/>
        <v>34731</v>
      </c>
      <c r="K15" s="9">
        <f t="shared" si="0"/>
        <v>34759</v>
      </c>
      <c r="L15" s="9">
        <f t="shared" si="0"/>
        <v>34790</v>
      </c>
      <c r="M15" s="9">
        <f t="shared" si="0"/>
        <v>34820</v>
      </c>
      <c r="N15" s="9">
        <f t="shared" si="0"/>
        <v>34851</v>
      </c>
      <c r="O15" s="9">
        <f t="shared" si="0"/>
        <v>34881</v>
      </c>
      <c r="P15" s="9">
        <f t="shared" si="0"/>
        <v>34912</v>
      </c>
      <c r="Q15" s="9">
        <f t="shared" si="0"/>
        <v>34943</v>
      </c>
      <c r="R15" s="9">
        <f t="shared" si="0"/>
        <v>34973</v>
      </c>
      <c r="S15" s="9">
        <f t="shared" si="0"/>
        <v>35004</v>
      </c>
      <c r="T15" s="9">
        <f t="shared" si="0"/>
        <v>35034</v>
      </c>
      <c r="U15" s="9">
        <f t="shared" si="0"/>
        <v>35065</v>
      </c>
      <c r="V15" s="9">
        <f t="shared" si="0"/>
        <v>35096</v>
      </c>
      <c r="W15" s="9">
        <f t="shared" si="0"/>
        <v>35125</v>
      </c>
      <c r="X15" s="9">
        <f t="shared" si="0"/>
        <v>35156</v>
      </c>
      <c r="Y15" s="9">
        <f t="shared" si="0"/>
        <v>35186</v>
      </c>
      <c r="Z15" s="9">
        <f t="shared" si="0"/>
        <v>35217</v>
      </c>
      <c r="AA15" s="9">
        <f t="shared" si="0"/>
        <v>35247</v>
      </c>
      <c r="AB15" s="9">
        <f t="shared" si="0"/>
        <v>35278</v>
      </c>
      <c r="AC15" s="9">
        <f t="shared" si="0"/>
        <v>35309</v>
      </c>
      <c r="AD15" s="9">
        <f t="shared" si="0"/>
        <v>35339</v>
      </c>
      <c r="AE15" s="9">
        <f t="shared" si="0"/>
        <v>35370</v>
      </c>
      <c r="AF15" s="9">
        <f t="shared" si="0"/>
        <v>35400</v>
      </c>
      <c r="AG15" s="9">
        <f t="shared" si="0"/>
        <v>35431</v>
      </c>
      <c r="AH15" s="9">
        <f t="shared" si="0"/>
        <v>35462</v>
      </c>
      <c r="AI15" s="9">
        <f t="shared" si="0"/>
        <v>35490</v>
      </c>
      <c r="AJ15" s="9">
        <f t="shared" si="0"/>
        <v>35521</v>
      </c>
      <c r="AK15" s="9">
        <f t="shared" si="0"/>
        <v>35551</v>
      </c>
      <c r="AL15" s="9">
        <f t="shared" si="0"/>
        <v>35582</v>
      </c>
      <c r="AM15" s="9">
        <f t="shared" si="0"/>
        <v>35612</v>
      </c>
      <c r="AN15" s="9">
        <f t="shared" si="0"/>
        <v>35643</v>
      </c>
      <c r="AO15" s="9">
        <f t="shared" si="0"/>
        <v>35674</v>
      </c>
      <c r="AP15" s="9">
        <f t="shared" si="0"/>
        <v>35704</v>
      </c>
      <c r="AQ15" s="9">
        <f t="shared" si="0"/>
        <v>35735</v>
      </c>
      <c r="AR15" s="9">
        <f t="shared" si="0"/>
        <v>35765</v>
      </c>
      <c r="AS15" s="9">
        <f t="shared" si="0"/>
        <v>35796</v>
      </c>
      <c r="AT15" s="9">
        <f t="shared" si="0"/>
        <v>35827</v>
      </c>
      <c r="AU15" s="9">
        <f t="shared" si="0"/>
        <v>35855</v>
      </c>
      <c r="AV15" s="9">
        <f t="shared" si="0"/>
        <v>35886</v>
      </c>
      <c r="AW15" s="9">
        <f t="shared" si="0"/>
        <v>35916</v>
      </c>
      <c r="AX15" s="9">
        <f t="shared" si="0"/>
        <v>35947</v>
      </c>
      <c r="AY15" s="9">
        <f t="shared" si="0"/>
        <v>35977</v>
      </c>
      <c r="AZ15" s="9">
        <f t="shared" si="0"/>
        <v>36008</v>
      </c>
      <c r="BA15" s="9">
        <f t="shared" si="0"/>
        <v>36039</v>
      </c>
      <c r="BB15" s="9">
        <f t="shared" si="0"/>
        <v>36069</v>
      </c>
      <c r="BC15" s="9">
        <f t="shared" si="0"/>
        <v>36100</v>
      </c>
      <c r="BD15" s="9">
        <f t="shared" si="0"/>
        <v>36130</v>
      </c>
      <c r="BE15" s="9">
        <f t="shared" si="0"/>
        <v>36161</v>
      </c>
      <c r="BF15" s="9">
        <f t="shared" si="0"/>
        <v>36192</v>
      </c>
      <c r="BG15" s="9">
        <f t="shared" si="0"/>
        <v>36220</v>
      </c>
      <c r="BH15" s="9">
        <f t="shared" si="0"/>
        <v>36251</v>
      </c>
      <c r="BI15" s="9">
        <f t="shared" si="0"/>
        <v>36281</v>
      </c>
      <c r="BJ15" s="9">
        <f t="shared" si="0"/>
        <v>36312</v>
      </c>
      <c r="BK15" s="9">
        <f t="shared" si="0"/>
        <v>36342</v>
      </c>
      <c r="BL15" s="9">
        <f t="shared" si="0"/>
        <v>36373</v>
      </c>
      <c r="BM15" s="9">
        <f>BM$5</f>
        <v>36404</v>
      </c>
      <c r="BN15" s="9">
        <f>BN$5</f>
        <v>36434</v>
      </c>
      <c r="BO15" s="9">
        <f t="shared" ref="BO15:DZ15" si="1">BO$5</f>
        <v>36465</v>
      </c>
      <c r="BP15" s="9">
        <f t="shared" si="1"/>
        <v>36495</v>
      </c>
      <c r="BQ15" s="9">
        <f t="shared" si="1"/>
        <v>36526</v>
      </c>
      <c r="BR15" s="9">
        <f t="shared" si="1"/>
        <v>36557</v>
      </c>
      <c r="BS15" s="9">
        <f t="shared" si="1"/>
        <v>36586</v>
      </c>
      <c r="BT15" s="9">
        <f t="shared" si="1"/>
        <v>36617</v>
      </c>
      <c r="BU15" s="9">
        <f t="shared" si="1"/>
        <v>36647</v>
      </c>
      <c r="BV15" s="9">
        <f t="shared" si="1"/>
        <v>36678</v>
      </c>
      <c r="BW15" s="9">
        <f t="shared" si="1"/>
        <v>36708</v>
      </c>
      <c r="BX15" s="9">
        <f t="shared" si="1"/>
        <v>36739</v>
      </c>
      <c r="BY15" s="9">
        <f t="shared" si="1"/>
        <v>36770</v>
      </c>
      <c r="BZ15" s="9">
        <f t="shared" si="1"/>
        <v>36800</v>
      </c>
      <c r="CA15" s="9">
        <f t="shared" si="1"/>
        <v>36831</v>
      </c>
      <c r="CB15" s="9">
        <f t="shared" si="1"/>
        <v>36861</v>
      </c>
      <c r="CC15" s="9">
        <f t="shared" si="1"/>
        <v>36892</v>
      </c>
      <c r="CD15" s="9">
        <f t="shared" si="1"/>
        <v>36923</v>
      </c>
      <c r="CE15" s="9">
        <f t="shared" si="1"/>
        <v>36951</v>
      </c>
      <c r="CF15" s="9">
        <f t="shared" si="1"/>
        <v>36982</v>
      </c>
      <c r="CG15" s="9">
        <f t="shared" si="1"/>
        <v>37012</v>
      </c>
      <c r="CH15" s="9">
        <f t="shared" si="1"/>
        <v>37043</v>
      </c>
      <c r="CI15" s="9">
        <f t="shared" si="1"/>
        <v>37073</v>
      </c>
      <c r="CJ15" s="9">
        <f t="shared" si="1"/>
        <v>37104</v>
      </c>
      <c r="CK15" s="9">
        <f t="shared" si="1"/>
        <v>37135</v>
      </c>
      <c r="CL15" s="9">
        <f t="shared" si="1"/>
        <v>37165</v>
      </c>
      <c r="CM15" s="9">
        <f t="shared" si="1"/>
        <v>37196</v>
      </c>
      <c r="CN15" s="9">
        <f t="shared" si="1"/>
        <v>37226</v>
      </c>
      <c r="CO15" s="9">
        <f t="shared" si="1"/>
        <v>37257</v>
      </c>
      <c r="CP15" s="9">
        <f t="shared" si="1"/>
        <v>37288</v>
      </c>
      <c r="CQ15" s="9">
        <f t="shared" si="1"/>
        <v>37316</v>
      </c>
      <c r="CR15" s="9">
        <f t="shared" si="1"/>
        <v>37347</v>
      </c>
      <c r="CS15" s="9">
        <f t="shared" si="1"/>
        <v>37377</v>
      </c>
      <c r="CT15" s="9">
        <f t="shared" si="1"/>
        <v>37408</v>
      </c>
      <c r="CU15" s="9">
        <f t="shared" si="1"/>
        <v>37438</v>
      </c>
      <c r="CV15" s="9">
        <f t="shared" si="1"/>
        <v>37469</v>
      </c>
      <c r="CW15" s="9">
        <f t="shared" si="1"/>
        <v>37500</v>
      </c>
      <c r="CX15" s="9">
        <f t="shared" si="1"/>
        <v>37530</v>
      </c>
      <c r="CY15" s="9">
        <f t="shared" si="1"/>
        <v>37561</v>
      </c>
      <c r="CZ15" s="9">
        <f t="shared" si="1"/>
        <v>37591</v>
      </c>
      <c r="DA15" s="9">
        <f t="shared" si="1"/>
        <v>37622</v>
      </c>
      <c r="DB15" s="9">
        <f t="shared" si="1"/>
        <v>37653</v>
      </c>
      <c r="DC15" s="9">
        <f t="shared" si="1"/>
        <v>37681</v>
      </c>
      <c r="DD15" s="9">
        <f t="shared" si="1"/>
        <v>37712</v>
      </c>
      <c r="DE15" s="9">
        <f t="shared" si="1"/>
        <v>37742</v>
      </c>
      <c r="DF15" s="9">
        <f t="shared" si="1"/>
        <v>37773</v>
      </c>
      <c r="DG15" s="9">
        <f t="shared" si="1"/>
        <v>37803</v>
      </c>
      <c r="DH15" s="9">
        <f t="shared" si="1"/>
        <v>37834</v>
      </c>
      <c r="DI15" s="9">
        <f t="shared" si="1"/>
        <v>37865</v>
      </c>
      <c r="DJ15" s="9">
        <f t="shared" si="1"/>
        <v>37895</v>
      </c>
      <c r="DK15" s="9">
        <f t="shared" si="1"/>
        <v>37926</v>
      </c>
      <c r="DL15" s="9">
        <f t="shared" si="1"/>
        <v>37956</v>
      </c>
      <c r="DM15" s="9">
        <f t="shared" si="1"/>
        <v>37987</v>
      </c>
      <c r="DN15" s="9">
        <f t="shared" si="1"/>
        <v>38018</v>
      </c>
      <c r="DO15" s="9">
        <f t="shared" si="1"/>
        <v>38047</v>
      </c>
      <c r="DP15" s="9">
        <f t="shared" si="1"/>
        <v>38078</v>
      </c>
      <c r="DQ15" s="9">
        <f t="shared" si="1"/>
        <v>38108</v>
      </c>
      <c r="DR15" s="9">
        <f t="shared" si="1"/>
        <v>38139</v>
      </c>
      <c r="DS15" s="9">
        <f t="shared" si="1"/>
        <v>38169</v>
      </c>
      <c r="DT15" s="9">
        <f t="shared" si="1"/>
        <v>38200</v>
      </c>
      <c r="DU15" s="9">
        <f t="shared" si="1"/>
        <v>38231</v>
      </c>
      <c r="DV15" s="9">
        <f t="shared" si="1"/>
        <v>38261</v>
      </c>
      <c r="DW15" s="9">
        <f t="shared" si="1"/>
        <v>38292</v>
      </c>
      <c r="DX15" s="9">
        <f t="shared" si="1"/>
        <v>38322</v>
      </c>
      <c r="DY15" s="9">
        <f t="shared" si="1"/>
        <v>38353</v>
      </c>
      <c r="DZ15" s="9">
        <f t="shared" si="1"/>
        <v>38384</v>
      </c>
      <c r="EA15" s="9">
        <f t="shared" ref="EA15:GL15" si="2">EA$5</f>
        <v>38412</v>
      </c>
      <c r="EB15" s="9">
        <f t="shared" si="2"/>
        <v>38443</v>
      </c>
      <c r="EC15" s="9">
        <f t="shared" si="2"/>
        <v>38473</v>
      </c>
      <c r="ED15" s="9">
        <f t="shared" si="2"/>
        <v>38504</v>
      </c>
      <c r="EE15" s="9">
        <f t="shared" si="2"/>
        <v>38534</v>
      </c>
      <c r="EF15" s="9">
        <f t="shared" si="2"/>
        <v>38565</v>
      </c>
      <c r="EG15" s="9">
        <f t="shared" si="2"/>
        <v>38596</v>
      </c>
      <c r="EH15" s="9">
        <f t="shared" si="2"/>
        <v>38626</v>
      </c>
      <c r="EI15" s="9">
        <f t="shared" si="2"/>
        <v>38657</v>
      </c>
      <c r="EJ15" s="9">
        <f t="shared" si="2"/>
        <v>38687</v>
      </c>
      <c r="EK15" s="9">
        <f t="shared" si="2"/>
        <v>38718</v>
      </c>
      <c r="EL15" s="9">
        <f t="shared" si="2"/>
        <v>38749</v>
      </c>
      <c r="EM15" s="9">
        <f t="shared" si="2"/>
        <v>38777</v>
      </c>
      <c r="EN15" s="9">
        <f t="shared" si="2"/>
        <v>38808</v>
      </c>
      <c r="EO15" s="9">
        <f t="shared" si="2"/>
        <v>38838</v>
      </c>
      <c r="EP15" s="9">
        <f t="shared" si="2"/>
        <v>38869</v>
      </c>
      <c r="EQ15" s="9">
        <f t="shared" si="2"/>
        <v>38899</v>
      </c>
      <c r="ER15" s="9">
        <f t="shared" si="2"/>
        <v>38930</v>
      </c>
      <c r="ES15" s="9">
        <f t="shared" si="2"/>
        <v>38961</v>
      </c>
      <c r="ET15" s="9">
        <f t="shared" si="2"/>
        <v>38991</v>
      </c>
      <c r="EU15" s="9">
        <f t="shared" si="2"/>
        <v>39022</v>
      </c>
      <c r="EV15" s="9">
        <f t="shared" si="2"/>
        <v>39052</v>
      </c>
      <c r="EW15" s="9">
        <f t="shared" si="2"/>
        <v>39083</v>
      </c>
      <c r="EX15" s="9">
        <f t="shared" si="2"/>
        <v>39114</v>
      </c>
      <c r="EY15" s="9">
        <f t="shared" si="2"/>
        <v>39142</v>
      </c>
      <c r="EZ15" s="9">
        <f t="shared" si="2"/>
        <v>39173</v>
      </c>
      <c r="FA15" s="9">
        <f t="shared" si="2"/>
        <v>39203</v>
      </c>
      <c r="FB15" s="9">
        <f t="shared" si="2"/>
        <v>39234</v>
      </c>
      <c r="FC15" s="9">
        <f t="shared" si="2"/>
        <v>39264</v>
      </c>
      <c r="FD15" s="9">
        <f t="shared" si="2"/>
        <v>39295</v>
      </c>
      <c r="FE15" s="9">
        <f t="shared" si="2"/>
        <v>39326</v>
      </c>
      <c r="FF15" s="9">
        <f t="shared" si="2"/>
        <v>39356</v>
      </c>
      <c r="FG15" s="9">
        <f t="shared" si="2"/>
        <v>39387</v>
      </c>
      <c r="FH15" s="9">
        <f t="shared" si="2"/>
        <v>39417</v>
      </c>
      <c r="FI15" s="9">
        <f t="shared" si="2"/>
        <v>39448</v>
      </c>
      <c r="FJ15" s="9">
        <f t="shared" si="2"/>
        <v>39479</v>
      </c>
      <c r="FK15" s="9">
        <f t="shared" si="2"/>
        <v>39508</v>
      </c>
      <c r="FL15" s="9">
        <f t="shared" si="2"/>
        <v>39539</v>
      </c>
      <c r="FM15" s="9">
        <f t="shared" si="2"/>
        <v>39569</v>
      </c>
      <c r="FN15" s="9">
        <f t="shared" si="2"/>
        <v>39600</v>
      </c>
      <c r="FO15" s="9">
        <f t="shared" si="2"/>
        <v>39630</v>
      </c>
      <c r="FP15" s="9">
        <f t="shared" si="2"/>
        <v>39661</v>
      </c>
      <c r="FQ15" s="9">
        <f t="shared" si="2"/>
        <v>39692</v>
      </c>
      <c r="FR15" s="9">
        <f t="shared" si="2"/>
        <v>39722</v>
      </c>
      <c r="FS15" s="9">
        <f t="shared" si="2"/>
        <v>39753</v>
      </c>
      <c r="FT15" s="9">
        <f t="shared" si="2"/>
        <v>39783</v>
      </c>
      <c r="FU15" s="9">
        <f t="shared" si="2"/>
        <v>39814</v>
      </c>
      <c r="FV15" s="9">
        <f t="shared" si="2"/>
        <v>39845</v>
      </c>
      <c r="FW15" s="9">
        <f t="shared" si="2"/>
        <v>39873</v>
      </c>
      <c r="FX15" s="9">
        <f t="shared" si="2"/>
        <v>39904</v>
      </c>
      <c r="FY15" s="9">
        <f t="shared" si="2"/>
        <v>39934</v>
      </c>
      <c r="FZ15" s="9">
        <f t="shared" si="2"/>
        <v>39965</v>
      </c>
      <c r="GA15" s="9">
        <f t="shared" si="2"/>
        <v>39995</v>
      </c>
      <c r="GB15" s="9">
        <f t="shared" si="2"/>
        <v>40026</v>
      </c>
      <c r="GC15" s="9">
        <f t="shared" si="2"/>
        <v>40057</v>
      </c>
      <c r="GD15" s="9">
        <f t="shared" si="2"/>
        <v>40087</v>
      </c>
      <c r="GE15" s="9">
        <f t="shared" si="2"/>
        <v>40118</v>
      </c>
      <c r="GF15" s="9">
        <f t="shared" si="2"/>
        <v>40148</v>
      </c>
      <c r="GG15" s="9">
        <f t="shared" si="2"/>
        <v>40179</v>
      </c>
      <c r="GH15" s="9">
        <f t="shared" si="2"/>
        <v>40210</v>
      </c>
      <c r="GI15" s="9">
        <f t="shared" si="2"/>
        <v>40238</v>
      </c>
      <c r="GJ15" s="9">
        <f t="shared" si="2"/>
        <v>40269</v>
      </c>
      <c r="GK15" s="9">
        <f t="shared" si="2"/>
        <v>40299</v>
      </c>
      <c r="GL15" s="9">
        <f t="shared" si="2"/>
        <v>40330</v>
      </c>
      <c r="GM15" s="9">
        <f t="shared" ref="GM15:JN15" si="3">GM$5</f>
        <v>40360</v>
      </c>
      <c r="GN15" s="9">
        <f t="shared" si="3"/>
        <v>40391</v>
      </c>
      <c r="GO15" s="9">
        <f t="shared" si="3"/>
        <v>40422</v>
      </c>
      <c r="GP15" s="9">
        <f t="shared" si="3"/>
        <v>40452</v>
      </c>
      <c r="GQ15" s="9">
        <f t="shared" si="3"/>
        <v>40483</v>
      </c>
      <c r="GR15" s="9">
        <f t="shared" si="3"/>
        <v>40513</v>
      </c>
      <c r="GS15" s="9">
        <f t="shared" si="3"/>
        <v>40544</v>
      </c>
      <c r="GT15" s="9">
        <f t="shared" si="3"/>
        <v>40575</v>
      </c>
      <c r="GU15" s="9">
        <f t="shared" si="3"/>
        <v>40603</v>
      </c>
      <c r="GV15" s="9">
        <f t="shared" si="3"/>
        <v>40634</v>
      </c>
      <c r="GW15" s="9">
        <f t="shared" si="3"/>
        <v>40664</v>
      </c>
      <c r="GX15" s="9">
        <f t="shared" si="3"/>
        <v>40695</v>
      </c>
      <c r="GY15" s="9">
        <f t="shared" si="3"/>
        <v>40725</v>
      </c>
      <c r="GZ15" s="9">
        <f t="shared" si="3"/>
        <v>40756</v>
      </c>
      <c r="HA15" s="9">
        <f t="shared" si="3"/>
        <v>40787</v>
      </c>
      <c r="HB15" s="9">
        <f t="shared" si="3"/>
        <v>40817</v>
      </c>
      <c r="HC15" s="9">
        <f t="shared" si="3"/>
        <v>40848</v>
      </c>
      <c r="HD15" s="9">
        <f t="shared" si="3"/>
        <v>40878</v>
      </c>
      <c r="HE15" s="9">
        <f t="shared" si="3"/>
        <v>40909</v>
      </c>
      <c r="HF15" s="9">
        <f t="shared" si="3"/>
        <v>40940</v>
      </c>
      <c r="HG15" s="9">
        <f t="shared" si="3"/>
        <v>40969</v>
      </c>
      <c r="HH15" s="9">
        <f t="shared" si="3"/>
        <v>41000</v>
      </c>
      <c r="HI15" s="9">
        <f t="shared" si="3"/>
        <v>41030</v>
      </c>
      <c r="HJ15" s="9">
        <f t="shared" si="3"/>
        <v>41061</v>
      </c>
      <c r="HK15" s="9">
        <f t="shared" si="3"/>
        <v>41091</v>
      </c>
      <c r="HL15" s="9">
        <f t="shared" si="3"/>
        <v>41122</v>
      </c>
      <c r="HM15" s="9">
        <f t="shared" si="3"/>
        <v>41153</v>
      </c>
      <c r="HN15" s="9">
        <f t="shared" si="3"/>
        <v>41183</v>
      </c>
      <c r="HO15" s="9">
        <f t="shared" si="3"/>
        <v>41214</v>
      </c>
      <c r="HP15" s="9">
        <f t="shared" si="3"/>
        <v>41244</v>
      </c>
      <c r="HQ15" s="9">
        <f t="shared" si="3"/>
        <v>41275</v>
      </c>
      <c r="HR15" s="9">
        <f t="shared" si="3"/>
        <v>41306</v>
      </c>
      <c r="HS15" s="9">
        <f t="shared" si="3"/>
        <v>41334</v>
      </c>
      <c r="HT15" s="9">
        <f t="shared" si="3"/>
        <v>41365</v>
      </c>
      <c r="HU15" s="9">
        <f t="shared" si="3"/>
        <v>41395</v>
      </c>
      <c r="HV15" s="9">
        <f t="shared" si="3"/>
        <v>41426</v>
      </c>
      <c r="HW15" s="9">
        <f t="shared" si="3"/>
        <v>41456</v>
      </c>
      <c r="HX15" s="9">
        <f t="shared" si="3"/>
        <v>41487</v>
      </c>
      <c r="HY15" s="9">
        <f t="shared" si="3"/>
        <v>41518</v>
      </c>
      <c r="HZ15" s="9">
        <f t="shared" si="3"/>
        <v>41548</v>
      </c>
      <c r="IA15" s="9">
        <f t="shared" si="3"/>
        <v>41579</v>
      </c>
      <c r="IB15" s="9">
        <f t="shared" si="3"/>
        <v>41609</v>
      </c>
      <c r="IC15" s="9">
        <f t="shared" si="3"/>
        <v>41640</v>
      </c>
      <c r="ID15" s="9">
        <f t="shared" si="3"/>
        <v>41671</v>
      </c>
      <c r="IE15" s="9">
        <f t="shared" si="3"/>
        <v>41699</v>
      </c>
      <c r="IF15" s="9">
        <f t="shared" si="3"/>
        <v>41730</v>
      </c>
      <c r="IG15" s="9">
        <f t="shared" si="3"/>
        <v>41760</v>
      </c>
      <c r="IH15" s="9">
        <f t="shared" si="3"/>
        <v>41791</v>
      </c>
      <c r="II15" s="9">
        <f t="shared" si="3"/>
        <v>41821</v>
      </c>
      <c r="IJ15" s="9">
        <f t="shared" si="3"/>
        <v>41852</v>
      </c>
      <c r="IK15" s="9">
        <f t="shared" si="3"/>
        <v>41883</v>
      </c>
      <c r="IL15" s="9">
        <f t="shared" si="3"/>
        <v>41913</v>
      </c>
      <c r="IM15" s="9">
        <f t="shared" si="3"/>
        <v>41944</v>
      </c>
      <c r="IN15" s="9">
        <f t="shared" si="3"/>
        <v>41974</v>
      </c>
      <c r="IO15" s="9">
        <f t="shared" si="3"/>
        <v>42005</v>
      </c>
      <c r="IP15" s="9">
        <f t="shared" si="3"/>
        <v>42036</v>
      </c>
      <c r="IQ15" s="9">
        <f t="shared" si="3"/>
        <v>42064</v>
      </c>
      <c r="IR15" s="9">
        <f t="shared" si="3"/>
        <v>42095</v>
      </c>
      <c r="IS15" s="9">
        <f t="shared" si="3"/>
        <v>42125</v>
      </c>
      <c r="IT15" s="9">
        <f t="shared" si="3"/>
        <v>42156</v>
      </c>
      <c r="IU15" s="9">
        <f t="shared" si="3"/>
        <v>42186</v>
      </c>
      <c r="IV15" s="9">
        <f t="shared" si="3"/>
        <v>42217</v>
      </c>
      <c r="IW15" s="9">
        <f t="shared" si="3"/>
        <v>42248</v>
      </c>
      <c r="IX15" s="9">
        <f t="shared" si="3"/>
        <v>42278</v>
      </c>
      <c r="IY15" s="9">
        <f t="shared" si="3"/>
        <v>42309</v>
      </c>
      <c r="IZ15" s="9">
        <f t="shared" si="3"/>
        <v>42339</v>
      </c>
      <c r="JA15" s="9">
        <f t="shared" si="3"/>
        <v>42370</v>
      </c>
      <c r="JB15" s="9">
        <f t="shared" si="3"/>
        <v>42401</v>
      </c>
      <c r="JC15" s="9">
        <f t="shared" si="3"/>
        <v>42430</v>
      </c>
      <c r="JD15" s="9">
        <f t="shared" si="3"/>
        <v>42461</v>
      </c>
      <c r="JE15" s="9">
        <f t="shared" si="3"/>
        <v>42491</v>
      </c>
      <c r="JF15" s="9">
        <f t="shared" si="3"/>
        <v>42522</v>
      </c>
      <c r="JG15" s="9">
        <f t="shared" si="3"/>
        <v>42552</v>
      </c>
      <c r="JH15" s="9">
        <f t="shared" si="3"/>
        <v>42583</v>
      </c>
      <c r="JI15" s="9">
        <f t="shared" si="3"/>
        <v>42614</v>
      </c>
      <c r="JJ15" s="9">
        <f t="shared" si="3"/>
        <v>42644</v>
      </c>
      <c r="JK15" s="9">
        <f t="shared" si="3"/>
        <v>42675</v>
      </c>
      <c r="JL15" s="9">
        <f t="shared" si="3"/>
        <v>42705</v>
      </c>
      <c r="JM15" s="9">
        <f t="shared" si="3"/>
        <v>42736</v>
      </c>
      <c r="JN15" s="9">
        <f t="shared" si="3"/>
        <v>42767</v>
      </c>
      <c r="JO15" s="9">
        <f t="shared" ref="JO15:NG15" si="4">JO$5</f>
        <v>42795</v>
      </c>
      <c r="JP15" s="9">
        <f t="shared" si="4"/>
        <v>42826</v>
      </c>
      <c r="JQ15" s="9">
        <f t="shared" si="4"/>
        <v>42856</v>
      </c>
      <c r="JR15" s="9">
        <f t="shared" si="4"/>
        <v>42887</v>
      </c>
      <c r="JS15" s="9">
        <f t="shared" si="4"/>
        <v>42917</v>
      </c>
      <c r="JT15" s="9">
        <f t="shared" si="4"/>
        <v>42948</v>
      </c>
      <c r="JU15" s="9">
        <f t="shared" si="4"/>
        <v>42979</v>
      </c>
      <c r="JV15" s="9">
        <f t="shared" si="4"/>
        <v>43009</v>
      </c>
      <c r="JW15" s="9">
        <f t="shared" si="4"/>
        <v>43040</v>
      </c>
      <c r="JX15" s="9">
        <f t="shared" si="4"/>
        <v>43070</v>
      </c>
      <c r="JY15" s="9">
        <f t="shared" si="4"/>
        <v>43101</v>
      </c>
      <c r="JZ15" s="9">
        <f t="shared" si="4"/>
        <v>43132</v>
      </c>
      <c r="KA15" s="9">
        <f t="shared" si="4"/>
        <v>43160</v>
      </c>
      <c r="KB15" s="9">
        <f t="shared" si="4"/>
        <v>43191</v>
      </c>
      <c r="KC15" s="9">
        <f t="shared" si="4"/>
        <v>43221</v>
      </c>
      <c r="KD15" s="9">
        <f t="shared" si="4"/>
        <v>43252</v>
      </c>
      <c r="KE15" s="9">
        <f t="shared" si="4"/>
        <v>43282</v>
      </c>
      <c r="KF15" s="9">
        <f t="shared" si="4"/>
        <v>43313</v>
      </c>
      <c r="KG15" s="9">
        <f t="shared" si="4"/>
        <v>43344</v>
      </c>
      <c r="KH15" s="9">
        <f t="shared" si="4"/>
        <v>43374</v>
      </c>
      <c r="KI15" s="9">
        <f t="shared" si="4"/>
        <v>43405</v>
      </c>
      <c r="KJ15" s="9">
        <f t="shared" si="4"/>
        <v>43435</v>
      </c>
      <c r="KK15" s="9">
        <f t="shared" si="4"/>
        <v>43466</v>
      </c>
      <c r="KL15" s="9">
        <f t="shared" si="4"/>
        <v>43497</v>
      </c>
      <c r="KM15" s="9">
        <f t="shared" si="4"/>
        <v>43525</v>
      </c>
      <c r="KN15" s="9">
        <f t="shared" si="4"/>
        <v>43556</v>
      </c>
      <c r="KO15" s="9">
        <f t="shared" si="4"/>
        <v>43586</v>
      </c>
      <c r="KP15" s="9">
        <f t="shared" si="4"/>
        <v>43617</v>
      </c>
      <c r="KQ15" s="9">
        <f t="shared" si="4"/>
        <v>43647</v>
      </c>
      <c r="KR15" s="9">
        <f t="shared" si="4"/>
        <v>43678</v>
      </c>
      <c r="KS15" s="9">
        <f t="shared" si="4"/>
        <v>43709</v>
      </c>
      <c r="KT15" s="9">
        <f t="shared" si="4"/>
        <v>43739</v>
      </c>
      <c r="KU15" s="9">
        <f t="shared" si="4"/>
        <v>43770</v>
      </c>
      <c r="KV15" s="9">
        <f t="shared" si="4"/>
        <v>43800</v>
      </c>
      <c r="KW15" s="9">
        <f t="shared" si="4"/>
        <v>43831</v>
      </c>
      <c r="KX15" s="9">
        <f t="shared" si="4"/>
        <v>43862</v>
      </c>
      <c r="KY15" s="9">
        <f t="shared" si="4"/>
        <v>43891</v>
      </c>
      <c r="KZ15" s="9">
        <f t="shared" si="4"/>
        <v>43922</v>
      </c>
      <c r="LA15" s="9">
        <f t="shared" si="4"/>
        <v>43952</v>
      </c>
      <c r="LB15" s="9">
        <f t="shared" si="4"/>
        <v>43983</v>
      </c>
      <c r="LC15" s="9">
        <f t="shared" si="4"/>
        <v>44013</v>
      </c>
      <c r="LD15" s="9">
        <f t="shared" si="4"/>
        <v>44044</v>
      </c>
      <c r="LE15" s="9">
        <f t="shared" si="4"/>
        <v>44075</v>
      </c>
      <c r="LF15" s="9">
        <f t="shared" si="4"/>
        <v>44105</v>
      </c>
      <c r="LG15" s="9">
        <f t="shared" si="4"/>
        <v>44136</v>
      </c>
      <c r="LH15" s="9">
        <f t="shared" si="4"/>
        <v>44166</v>
      </c>
      <c r="LI15" s="9">
        <f t="shared" si="4"/>
        <v>44197</v>
      </c>
      <c r="LJ15" s="9">
        <f t="shared" si="4"/>
        <v>44228</v>
      </c>
      <c r="LK15" s="9">
        <f t="shared" si="4"/>
        <v>44256</v>
      </c>
      <c r="LL15" s="9">
        <f t="shared" si="4"/>
        <v>44287</v>
      </c>
      <c r="LM15" s="9">
        <f t="shared" si="4"/>
        <v>44317</v>
      </c>
      <c r="LN15" s="9">
        <f t="shared" si="4"/>
        <v>44348</v>
      </c>
      <c r="LO15" s="9">
        <f t="shared" si="4"/>
        <v>44378</v>
      </c>
      <c r="LP15" s="9">
        <f t="shared" si="4"/>
        <v>44409</v>
      </c>
      <c r="LQ15" s="9">
        <f t="shared" si="4"/>
        <v>44440</v>
      </c>
      <c r="LR15" s="9">
        <f t="shared" si="4"/>
        <v>44470</v>
      </c>
      <c r="LS15" s="9">
        <f t="shared" si="4"/>
        <v>44501</v>
      </c>
      <c r="LT15" s="9">
        <f t="shared" si="4"/>
        <v>44531</v>
      </c>
      <c r="LU15" s="9">
        <f t="shared" si="4"/>
        <v>44562</v>
      </c>
      <c r="LV15" s="9">
        <f t="shared" si="4"/>
        <v>44593</v>
      </c>
      <c r="LW15" s="9">
        <f t="shared" si="4"/>
        <v>44621</v>
      </c>
      <c r="LX15" s="9">
        <f t="shared" si="4"/>
        <v>44652</v>
      </c>
      <c r="LY15" s="9">
        <f t="shared" si="4"/>
        <v>44682</v>
      </c>
      <c r="LZ15" s="9">
        <f t="shared" si="4"/>
        <v>44713</v>
      </c>
      <c r="MA15" s="9">
        <f t="shared" si="4"/>
        <v>44743</v>
      </c>
      <c r="MB15" s="9">
        <f t="shared" si="4"/>
        <v>44774</v>
      </c>
      <c r="MC15" s="9">
        <f t="shared" si="4"/>
        <v>44805</v>
      </c>
      <c r="MD15" s="9">
        <f t="shared" si="4"/>
        <v>44835</v>
      </c>
      <c r="ME15" s="9">
        <f t="shared" si="4"/>
        <v>44866</v>
      </c>
      <c r="MF15" s="9">
        <f t="shared" si="4"/>
        <v>44896</v>
      </c>
      <c r="MG15" s="9">
        <f t="shared" si="4"/>
        <v>44927</v>
      </c>
      <c r="MH15" s="9">
        <f t="shared" si="4"/>
        <v>44958</v>
      </c>
      <c r="MI15" s="9">
        <f t="shared" si="4"/>
        <v>44986</v>
      </c>
      <c r="MJ15" s="9">
        <f t="shared" si="4"/>
        <v>45017</v>
      </c>
      <c r="MK15" s="9">
        <f t="shared" si="4"/>
        <v>45047</v>
      </c>
      <c r="ML15" s="9">
        <f t="shared" si="4"/>
        <v>45078</v>
      </c>
      <c r="MM15" s="9">
        <f t="shared" si="4"/>
        <v>45108</v>
      </c>
      <c r="MN15" s="9">
        <f t="shared" si="4"/>
        <v>45139</v>
      </c>
      <c r="MO15" s="9">
        <f t="shared" si="4"/>
        <v>45170</v>
      </c>
      <c r="MP15" s="9">
        <f t="shared" si="4"/>
        <v>45200</v>
      </c>
      <c r="MQ15" s="9">
        <f t="shared" si="4"/>
        <v>45231</v>
      </c>
      <c r="MR15" s="9">
        <f t="shared" si="4"/>
        <v>45261</v>
      </c>
      <c r="MS15" s="9">
        <f t="shared" si="4"/>
        <v>45292</v>
      </c>
      <c r="MT15" s="9">
        <f t="shared" si="4"/>
        <v>45323</v>
      </c>
      <c r="MU15" s="9">
        <f t="shared" si="4"/>
        <v>45352</v>
      </c>
      <c r="MV15" s="9">
        <f t="shared" si="4"/>
        <v>45383</v>
      </c>
      <c r="MW15" s="9">
        <f t="shared" si="4"/>
        <v>45413</v>
      </c>
      <c r="MX15" s="9">
        <f t="shared" si="4"/>
        <v>45444</v>
      </c>
      <c r="MY15" s="9">
        <f t="shared" si="4"/>
        <v>45474</v>
      </c>
      <c r="MZ15" s="9">
        <f t="shared" si="4"/>
        <v>45505</v>
      </c>
      <c r="NA15" s="9">
        <f t="shared" si="4"/>
        <v>45536</v>
      </c>
      <c r="NB15" s="9">
        <f t="shared" si="4"/>
        <v>45566</v>
      </c>
      <c r="NC15" s="9">
        <f t="shared" si="4"/>
        <v>45597</v>
      </c>
      <c r="ND15" s="9">
        <f t="shared" si="4"/>
        <v>45627</v>
      </c>
      <c r="NE15" s="9">
        <f t="shared" si="4"/>
        <v>45658</v>
      </c>
      <c r="NF15" s="9">
        <f t="shared" si="4"/>
        <v>45689</v>
      </c>
      <c r="NG15" s="9">
        <f t="shared" si="4"/>
        <v>45717</v>
      </c>
      <c r="NH15" s="9">
        <f t="shared" ref="NH15:NU15" si="5">NH$5</f>
        <v>45748</v>
      </c>
      <c r="NI15" s="9">
        <f t="shared" si="5"/>
        <v>45778</v>
      </c>
      <c r="NJ15" s="9">
        <f t="shared" si="5"/>
        <v>45809</v>
      </c>
      <c r="NK15" s="9">
        <f t="shared" si="5"/>
        <v>45839</v>
      </c>
      <c r="NL15" s="9">
        <f t="shared" si="5"/>
        <v>45870</v>
      </c>
      <c r="NM15" s="9">
        <f t="shared" si="5"/>
        <v>45901</v>
      </c>
      <c r="NN15" s="9">
        <f t="shared" si="5"/>
        <v>45931</v>
      </c>
      <c r="NO15" s="9">
        <f t="shared" si="5"/>
        <v>45962</v>
      </c>
      <c r="NP15" s="9">
        <f t="shared" si="5"/>
        <v>45992</v>
      </c>
      <c r="NQ15" s="9">
        <f t="shared" si="5"/>
        <v>46023</v>
      </c>
      <c r="NR15" s="9">
        <f t="shared" si="5"/>
        <v>46054</v>
      </c>
      <c r="NS15" s="9">
        <f t="shared" si="5"/>
        <v>46082</v>
      </c>
      <c r="NT15" s="9">
        <f t="shared" si="5"/>
        <v>46113</v>
      </c>
      <c r="NU15" s="9">
        <f t="shared" si="5"/>
        <v>46143</v>
      </c>
    </row>
    <row r="16" spans="1:385" outlineLevel="1" x14ac:dyDescent="0.75">
      <c r="A16" s="7" t="s">
        <v>18</v>
      </c>
      <c r="B16" s="17" t="s">
        <v>3</v>
      </c>
      <c r="C16" s="17">
        <f t="shared" ref="C16:AH16" si="6">C6/B6-1</f>
        <v>0.21996231862596471</v>
      </c>
      <c r="D16" s="17">
        <f t="shared" si="6"/>
        <v>0.20499885992586186</v>
      </c>
      <c r="E16" s="17">
        <f t="shared" si="6"/>
        <v>1.6247345777615108E-2</v>
      </c>
      <c r="F16" s="17">
        <f t="shared" si="6"/>
        <v>3.9286667765869643E-2</v>
      </c>
      <c r="G16" s="17">
        <f t="shared" si="6"/>
        <v>1.8165287970250521E-2</v>
      </c>
      <c r="H16" s="17">
        <f t="shared" si="6"/>
        <v>1.2204459771296028E-2</v>
      </c>
      <c r="I16" s="17">
        <f t="shared" si="6"/>
        <v>1.4117522411735361E-2</v>
      </c>
      <c r="J16" s="17">
        <f t="shared" si="6"/>
        <v>-1.3857021636192179E-3</v>
      </c>
      <c r="K16" s="17">
        <f t="shared" si="6"/>
        <v>-7.8431929373448339E-2</v>
      </c>
      <c r="L16" s="17">
        <f t="shared" si="6"/>
        <v>-0.10728928032436158</v>
      </c>
      <c r="M16" s="17">
        <f t="shared" si="6"/>
        <v>2.6791568747259742E-3</v>
      </c>
      <c r="N16" s="17">
        <f t="shared" si="6"/>
        <v>-1.0916803719707158E-2</v>
      </c>
      <c r="O16" s="17">
        <f t="shared" si="6"/>
        <v>-4.6991144605238011E-2</v>
      </c>
      <c r="P16" s="17">
        <f t="shared" si="6"/>
        <v>-2.2395571329438813E-3</v>
      </c>
      <c r="Q16" s="17">
        <f t="shared" si="6"/>
        <v>-8.8310538137507111E-3</v>
      </c>
      <c r="R16" s="17">
        <f t="shared" si="6"/>
        <v>-1.396169241944567E-2</v>
      </c>
      <c r="S16" s="17">
        <f t="shared" si="6"/>
        <v>-1.3877591600103156E-2</v>
      </c>
      <c r="T16" s="17">
        <f t="shared" si="6"/>
        <v>1.5624701580158273E-2</v>
      </c>
      <c r="U16" s="17">
        <f t="shared" si="6"/>
        <v>5.0034926023594384E-2</v>
      </c>
      <c r="V16" s="17">
        <f t="shared" si="6"/>
        <v>8.5341688590236942E-3</v>
      </c>
      <c r="W16" s="17">
        <f t="shared" si="6"/>
        <v>3.3174303062422084E-2</v>
      </c>
      <c r="X16" s="17">
        <f t="shared" si="6"/>
        <v>-1.0265063747010417E-2</v>
      </c>
      <c r="Y16" s="17">
        <f t="shared" si="6"/>
        <v>-3.6641736359316002E-2</v>
      </c>
      <c r="Z16" s="17">
        <f t="shared" si="6"/>
        <v>6.7343465364091415E-3</v>
      </c>
      <c r="AA16" s="17">
        <f t="shared" si="6"/>
        <v>-7.71933804770919E-4</v>
      </c>
      <c r="AB16" s="17">
        <f t="shared" si="6"/>
        <v>4.5682118157700069E-2</v>
      </c>
      <c r="AC16" s="17">
        <f t="shared" si="6"/>
        <v>-1.8942109460993173E-3</v>
      </c>
      <c r="AD16" s="17">
        <f t="shared" si="6"/>
        <v>-8.2560476473290123E-3</v>
      </c>
      <c r="AE16" s="17">
        <f t="shared" si="6"/>
        <v>3.1798773603849639E-2</v>
      </c>
      <c r="AF16" s="17">
        <f t="shared" si="6"/>
        <v>1.608322138152829E-2</v>
      </c>
      <c r="AG16" s="17">
        <f t="shared" si="6"/>
        <v>2.0536418295323378E-2</v>
      </c>
      <c r="AH16" s="17">
        <f t="shared" si="6"/>
        <v>-2.5605678992360881E-2</v>
      </c>
      <c r="AI16" s="17">
        <f t="shared" ref="AI16:BN16" si="7">AI6/AH6-1</f>
        <v>4.3854235408261832E-2</v>
      </c>
      <c r="AJ16" s="17">
        <f t="shared" si="7"/>
        <v>2.2718242109559306E-2</v>
      </c>
      <c r="AK16" s="17">
        <f t="shared" si="7"/>
        <v>-7.8244717456864232E-2</v>
      </c>
      <c r="AL16" s="17">
        <f t="shared" si="7"/>
        <v>-3.3737023522891429E-2</v>
      </c>
      <c r="AM16" s="17">
        <f t="shared" si="7"/>
        <v>1.7146428495323995E-2</v>
      </c>
      <c r="AN16" s="17">
        <f t="shared" si="7"/>
        <v>-2.881848930318065E-2</v>
      </c>
      <c r="AO16" s="17">
        <f t="shared" si="7"/>
        <v>-0.10167006503011267</v>
      </c>
      <c r="AP16" s="17">
        <f t="shared" si="7"/>
        <v>-5.6683682494196752E-2</v>
      </c>
      <c r="AQ16" s="17">
        <f t="shared" si="7"/>
        <v>4.0749122916064806E-2</v>
      </c>
      <c r="AR16" s="17">
        <f t="shared" si="7"/>
        <v>-3.4437398920027951E-2</v>
      </c>
      <c r="AS16" s="17">
        <f t="shared" si="7"/>
        <v>3.2363307521382279E-2</v>
      </c>
      <c r="AT16" s="17">
        <f t="shared" si="7"/>
        <v>0.12502045553418206</v>
      </c>
      <c r="AU16" s="17">
        <f t="shared" si="7"/>
        <v>-5.0489863773797716E-2</v>
      </c>
      <c r="AV16" s="17">
        <f t="shared" si="7"/>
        <v>-9.1528261942154132E-2</v>
      </c>
      <c r="AW16" s="17">
        <f t="shared" si="7"/>
        <v>-1.5614379523879229E-2</v>
      </c>
      <c r="AX16" s="17">
        <f t="shared" si="7"/>
        <v>6.8808896255467822E-2</v>
      </c>
      <c r="AY16" s="17">
        <f t="shared" si="7"/>
        <v>9.7368166260498601E-2</v>
      </c>
      <c r="AZ16" s="17">
        <f t="shared" si="7"/>
        <v>7.404744721514378E-2</v>
      </c>
      <c r="BA16" s="17">
        <f t="shared" si="7"/>
        <v>3.2492596685330888E-2</v>
      </c>
      <c r="BB16" s="17">
        <f t="shared" si="7"/>
        <v>2.1282615456846621E-2</v>
      </c>
      <c r="BC16" s="17">
        <f t="shared" si="7"/>
        <v>-4.6711106390124768E-2</v>
      </c>
      <c r="BD16" s="17">
        <f t="shared" si="7"/>
        <v>-0.13698743026105775</v>
      </c>
      <c r="BE16" s="17">
        <f t="shared" si="7"/>
        <v>7.4865656468792174E-3</v>
      </c>
      <c r="BF16" s="17">
        <f t="shared" si="7"/>
        <v>-5.1907805017339492E-2</v>
      </c>
      <c r="BG16" s="17">
        <f t="shared" si="7"/>
        <v>-0.16788582271634023</v>
      </c>
      <c r="BH16" s="17">
        <f t="shared" si="7"/>
        <v>-9.7637519435392894E-3</v>
      </c>
      <c r="BI16" s="17">
        <f t="shared" si="7"/>
        <v>2.6874968853484393E-2</v>
      </c>
      <c r="BJ16" s="17">
        <f t="shared" si="7"/>
        <v>0.18105195601167146</v>
      </c>
      <c r="BK16" s="17">
        <f t="shared" si="7"/>
        <v>8.9429396281262008E-2</v>
      </c>
      <c r="BL16" s="17">
        <f t="shared" si="7"/>
        <v>-3.1443976653243721E-2</v>
      </c>
      <c r="BM16" s="17">
        <f t="shared" si="7"/>
        <v>9.4472107105112446E-3</v>
      </c>
      <c r="BN16" s="17">
        <f t="shared" si="7"/>
        <v>-2.8325651419340403E-2</v>
      </c>
      <c r="BO16" s="17">
        <f t="shared" ref="BO16:BO22" si="8">BO6/BN6-1</f>
        <v>-2.416405596503135E-2</v>
      </c>
      <c r="BP16" s="17">
        <f t="shared" ref="BP16:BP22" si="9">BP6/BO6-1</f>
        <v>-1.0901602799660015E-2</v>
      </c>
      <c r="BQ16" s="17">
        <f t="shared" ref="BQ16:BQ22" si="10">BQ6/BP6-1</f>
        <v>7.2268573140599424E-2</v>
      </c>
      <c r="BR16" s="17">
        <f t="shared" ref="BR16:BR22" si="11">BR6/BQ6-1</f>
        <v>9.9276048761562929E-2</v>
      </c>
      <c r="BS16" s="17">
        <f t="shared" ref="BS16:BS22" si="12">BS6/BR6-1</f>
        <v>-9.5620661007196239E-2</v>
      </c>
      <c r="BT16" s="17">
        <f t="shared" ref="BT16:BT22" si="13">BT6/BS6-1</f>
        <v>-0.1046500607766162</v>
      </c>
      <c r="BU16" s="17">
        <f t="shared" ref="BU16:BU22" si="14">BU6/BT6-1</f>
        <v>-5.2944006501891794E-2</v>
      </c>
      <c r="BV16" s="17">
        <f t="shared" ref="BV16:BV22" si="15">BV6/BU6-1</f>
        <v>7.9304800775554574E-2</v>
      </c>
      <c r="BW16" s="17">
        <f t="shared" ref="BW16:BW22" si="16">BW6/BV6-1</f>
        <v>5.0342030948422156E-2</v>
      </c>
      <c r="BX16" s="17">
        <f t="shared" ref="BX16:BX22" si="17">BX6/BW6-1</f>
        <v>-0.11198801129703873</v>
      </c>
      <c r="BY16" s="17">
        <f t="shared" ref="BY16:BY22" si="18">BY6/BX6-1</f>
        <v>2.778733910459219E-2</v>
      </c>
      <c r="BZ16" s="17">
        <f t="shared" ref="BZ16:BZ22" si="19">BZ6/BY6-1</f>
        <v>0.10992533082526568</v>
      </c>
      <c r="CA16" s="17">
        <f t="shared" ref="CA16:CA22" si="20">CA6/BZ6-1</f>
        <v>1.9394444071796357E-4</v>
      </c>
      <c r="CB16" s="17">
        <f t="shared" ref="CB16:CB22" si="21">CB6/CA6-1</f>
        <v>1.5272315920153323E-2</v>
      </c>
      <c r="CC16" s="17">
        <f t="shared" ref="CC16:CC22" si="22">CC6/CB6-1</f>
        <v>0.1500994901014725</v>
      </c>
      <c r="CD16" s="17">
        <f t="shared" ref="CD16:CD22" si="23">CD6/CC6-1</f>
        <v>1.7570986133643274E-2</v>
      </c>
      <c r="CE16" s="17">
        <f t="shared" ref="CE16:CE22" si="24">CE6/CD6-1</f>
        <v>-3.0387352904505671E-2</v>
      </c>
      <c r="CF16" s="17">
        <f t="shared" ref="CF16:CF22" si="25">CF6/CE6-1</f>
        <v>-4.4469322138285583E-2</v>
      </c>
      <c r="CG16" s="17">
        <f t="shared" ref="CG16:CG22" si="26">CG6/CF6-1</f>
        <v>-3.119065789261577E-3</v>
      </c>
      <c r="CH16" s="17">
        <f t="shared" ref="CH16:CH22" si="27">CH6/CG6-1</f>
        <v>-0.3036913586718859</v>
      </c>
      <c r="CI16" s="17">
        <f t="shared" ref="CI16:CI22" si="28">CI6/CH6-1</f>
        <v>0.18513749076461616</v>
      </c>
      <c r="CJ16" s="17">
        <f t="shared" ref="CJ16:CJ22" si="29">CJ6/CI6-1</f>
        <v>-3.1069601191349716E-2</v>
      </c>
      <c r="CK16" s="17">
        <f t="shared" ref="CK16:CK22" si="30">CK6/CJ6-1</f>
        <v>7.1891191211753025E-2</v>
      </c>
      <c r="CL16" s="17">
        <f t="shared" ref="CL16:CL22" si="31">CL6/CK6-1</f>
        <v>-0.16344683255258963</v>
      </c>
      <c r="CM16" s="17">
        <f t="shared" ref="CM16:CM22" si="32">CM6/CL6-1</f>
        <v>-7.0290648247307352E-2</v>
      </c>
      <c r="CN16" s="17">
        <f t="shared" ref="CN16:CN22" si="33">CN6/CM6-1</f>
        <v>0.17560327882819204</v>
      </c>
      <c r="CO16" s="17">
        <f t="shared" ref="CO16:CO22" si="34">CO6/CN6-1</f>
        <v>-1.2532373486380144E-2</v>
      </c>
      <c r="CP16" s="17">
        <f t="shared" ref="CP16:CP22" si="35">CP6/CO6-1</f>
        <v>6.5113806183081824E-2</v>
      </c>
      <c r="CQ16" s="17">
        <f t="shared" ref="CQ16:CQ22" si="36">CQ6/CP6-1</f>
        <v>-3.1593581993543118E-3</v>
      </c>
      <c r="CR16" s="17">
        <f t="shared" ref="CR16:CR22" si="37">CR6/CQ6-1</f>
        <v>8.5236916995941936E-2</v>
      </c>
      <c r="CS16" s="17">
        <f t="shared" ref="CS16:CS22" si="38">CS6/CR6-1</f>
        <v>6.6534877821085026E-3</v>
      </c>
      <c r="CT16" s="17">
        <f t="shared" ref="CT16:CT22" si="39">CT6/CS6-1</f>
        <v>-0.14307159864382391</v>
      </c>
      <c r="CU16" s="17">
        <f t="shared" ref="CU16:CU22" si="40">CU6/CT6-1</f>
        <v>0.14017881380153674</v>
      </c>
      <c r="CV16" s="17">
        <f t="shared" ref="CV16:CV22" si="41">CV6/CU6-1</f>
        <v>-4.6284923042107851E-2</v>
      </c>
      <c r="CW16" s="17">
        <f t="shared" ref="CW16:CW22" si="42">CW6/CV6-1</f>
        <v>0.13367882678952281</v>
      </c>
      <c r="CX16" s="17">
        <f t="shared" ref="CX16:CX22" si="43">CX6/CW6-1</f>
        <v>-7.9268471880904023E-2</v>
      </c>
      <c r="CY16" s="17">
        <f t="shared" ref="CY16:CY22" si="44">CY6/CX6-1</f>
        <v>3.1093586270809492E-2</v>
      </c>
      <c r="CZ16" s="17">
        <f t="shared" ref="CZ16:CZ22" si="45">CZ6/CY6-1</f>
        <v>3.7790550224420683E-2</v>
      </c>
      <c r="DA16" s="17">
        <f t="shared" ref="DA16:DA22" si="46">DA6/CZ6-1</f>
        <v>9.474781062331239E-3</v>
      </c>
      <c r="DB16" s="17">
        <f t="shared" ref="DB16:DB22" si="47">DB6/DA6-1</f>
        <v>1.4421016894043737E-2</v>
      </c>
      <c r="DC16" s="17">
        <f t="shared" ref="DC16:DC22" si="48">DC6/DB6-1</f>
        <v>3.1269511051990051E-4</v>
      </c>
      <c r="DD16" s="17">
        <f t="shared" ref="DD16:DD22" si="49">DD6/DC6-1</f>
        <v>5.6204935130291345E-2</v>
      </c>
      <c r="DE16" s="17">
        <f t="shared" ref="DE16:DE22" si="50">DE6/DD6-1</f>
        <v>5.2260361390813026E-2</v>
      </c>
      <c r="DF16" s="17">
        <f t="shared" ref="DF16:DF22" si="51">DF6/DE6-1</f>
        <v>6.1405979325137805E-2</v>
      </c>
      <c r="DG16" s="17">
        <f t="shared" ref="DG16:DG22" si="52">DG6/DF6-1</f>
        <v>-4.9151394098623569E-2</v>
      </c>
      <c r="DH16" s="17">
        <f t="shared" ref="DH16:DH22" si="53">DH6/DG6-1</f>
        <v>-4.0524570777742408E-2</v>
      </c>
      <c r="DI16" s="17">
        <f t="shared" ref="DI16:DI22" si="54">DI6/DH6-1</f>
        <v>-1.5689309374179783E-2</v>
      </c>
      <c r="DJ16" s="17">
        <f t="shared" ref="DJ16:DJ22" si="55">DJ6/DI6-1</f>
        <v>1.2345492698631721E-2</v>
      </c>
      <c r="DK16" s="17">
        <f t="shared" ref="DK16:DK22" si="56">DK6/DJ6-1</f>
        <v>4.5529400313302437E-2</v>
      </c>
      <c r="DL16" s="17">
        <f t="shared" ref="DL16:DL22" si="57">DL6/DK6-1</f>
        <v>5.3640906255219223E-2</v>
      </c>
      <c r="DM16" s="17">
        <f t="shared" ref="DM16:DM22" si="58">DM6/DL6-1</f>
        <v>0.13520709074205817</v>
      </c>
      <c r="DN16" s="17">
        <f t="shared" ref="DN16:DN22" si="59">DN6/DM6-1</f>
        <v>-5.9493481819673621E-2</v>
      </c>
      <c r="DO16" s="17">
        <f t="shared" ref="DO16:DO22" si="60">DO6/DN6-1</f>
        <v>-8.4816645562227233E-2</v>
      </c>
      <c r="DP16" s="17">
        <f t="shared" ref="DP16:DP22" si="61">DP6/DO6-1</f>
        <v>-8.8395690757088641E-2</v>
      </c>
      <c r="DQ16" s="17">
        <f t="shared" ref="DQ16:DQ22" si="62">DQ6/DP6-1</f>
        <v>0.25024124503247114</v>
      </c>
      <c r="DR16" s="17">
        <f t="shared" ref="DR16:DR22" si="63">DR6/DQ6-1</f>
        <v>-8.96719650879505E-2</v>
      </c>
      <c r="DS16" s="17">
        <f t="shared" ref="DS16:DS22" si="64">DS6/DR6-1</f>
        <v>1.1644791632602569E-2</v>
      </c>
      <c r="DT16" s="17">
        <f t="shared" ref="DT16:DT22" si="65">DT6/DS6-1</f>
        <v>5.4714072173559281E-2</v>
      </c>
      <c r="DU16" s="17">
        <f t="shared" ref="DU16:DU22" si="66">DU6/DT6-1</f>
        <v>8.979038525570715E-2</v>
      </c>
      <c r="DV16" s="17">
        <f t="shared" ref="DV16:DV22" si="67">DV6/DU6-1</f>
        <v>6.1224292363651678E-2</v>
      </c>
      <c r="DW16" s="17">
        <f t="shared" ref="DW16:DW22" si="68">DW6/DV6-1</f>
        <v>2.9572180153565997E-2</v>
      </c>
      <c r="DX16" s="17">
        <f t="shared" ref="DX16:DX22" si="69">DX6/DW6-1</f>
        <v>-5.3171275717009747E-2</v>
      </c>
      <c r="DY16" s="17">
        <f t="shared" ref="DY16:DY22" si="70">DY6/DX6-1</f>
        <v>5.9483659901611086E-2</v>
      </c>
      <c r="DZ16" s="17">
        <f t="shared" ref="DZ16:DZ22" si="71">DZ6/DY6-1</f>
        <v>9.7961144552463075E-3</v>
      </c>
      <c r="EA16" s="17">
        <f t="shared" ref="EA16:EA22" si="72">EA6/DZ6-1</f>
        <v>-4.1778627727558137E-2</v>
      </c>
      <c r="EB16" s="17">
        <f t="shared" ref="EB16:EB22" si="73">EB6/EA6-1</f>
        <v>-1.0234168449013703E-3</v>
      </c>
      <c r="EC16" s="17">
        <f t="shared" ref="EC16:EC22" si="74">EC6/EB6-1</f>
        <v>-3.419763225040362E-2</v>
      </c>
      <c r="ED16" s="17">
        <f t="shared" ref="ED16:ED22" si="75">ED6/EC6-1</f>
        <v>9.753613466056521E-3</v>
      </c>
      <c r="EE16" s="17">
        <f t="shared" ref="EE16:EE22" si="76">EE6/ED6-1</f>
        <v>3.0571561481854026E-2</v>
      </c>
      <c r="EF16" s="17">
        <f t="shared" ref="EF16:EF22" si="77">EF6/EE6-1</f>
        <v>-0.12183383127833691</v>
      </c>
      <c r="EG16" s="17">
        <f t="shared" ref="EG16:EG22" si="78">EG6/EF6-1</f>
        <v>-9.6808540855071068E-2</v>
      </c>
      <c r="EH16" s="17">
        <f t="shared" ref="EH16:EH22" si="79">EH6/EG6-1</f>
        <v>-4.3652754340307132E-2</v>
      </c>
      <c r="EI16" s="17">
        <f t="shared" ref="EI16:EI22" si="80">EI6/EH6-1</f>
        <v>0.14569096237271362</v>
      </c>
      <c r="EJ16" s="17">
        <f t="shared" ref="EJ16:EJ22" si="81">EJ6/EI6-1</f>
        <v>3.6369895271764596E-2</v>
      </c>
      <c r="EK16" s="17">
        <f t="shared" ref="EK16:EK22" si="82">EK6/EJ6-1</f>
        <v>6.253873189498238E-2</v>
      </c>
      <c r="EL16" s="17">
        <f t="shared" ref="EL16:EL22" si="83">EL6/EK6-1</f>
        <v>6.0307024933352826E-2</v>
      </c>
      <c r="EM16" s="17">
        <f t="shared" ref="EM16:EM22" si="84">EM6/EL6-1</f>
        <v>-7.4963318477235807E-3</v>
      </c>
      <c r="EN16" s="17">
        <f t="shared" ref="EN16:EN22" si="85">EN6/EM6-1</f>
        <v>-6.1011413192305852E-2</v>
      </c>
      <c r="EO16" s="17">
        <f t="shared" ref="EO16:EO22" si="86">EO6/EN6-1</f>
        <v>4.4390783846759874E-2</v>
      </c>
      <c r="EP16" s="17">
        <f t="shared" ref="EP16:EP22" si="87">EP6/EO6-1</f>
        <v>-1.0291557657406969E-2</v>
      </c>
      <c r="EQ16" s="17">
        <f t="shared" ref="EQ16:EQ22" si="88">EQ6/EP6-1</f>
        <v>-1.4745615952313162E-2</v>
      </c>
      <c r="ER16" s="17">
        <f t="shared" ref="ER16:ER22" si="89">ER6/EQ6-1</f>
        <v>-4.3394506115927323E-2</v>
      </c>
      <c r="ES16" s="17">
        <f t="shared" ref="ES16:ES22" si="90">ES6/ER6-1</f>
        <v>5.7837424291247164E-2</v>
      </c>
      <c r="ET16" s="17">
        <f t="shared" ref="ET16:ET22" si="91">ET6/ES6-1</f>
        <v>3.5349096392614632E-2</v>
      </c>
      <c r="EU16" s="17">
        <f t="shared" ref="EU16:EU22" si="92">EU6/ET6-1</f>
        <v>2.0805362460887489E-2</v>
      </c>
      <c r="EV16" s="17">
        <f t="shared" ref="EV16:EV22" si="93">EV6/EU6-1</f>
        <v>-6.4656556596558667E-2</v>
      </c>
      <c r="EW16" s="17">
        <f t="shared" ref="EW16:EW22" si="94">EW6/EV6-1</f>
        <v>1.1550918438160807E-2</v>
      </c>
      <c r="EX16" s="17">
        <f t="shared" ref="EX16:EX22" si="95">EX6/EW6-1</f>
        <v>1.7190746098570964E-2</v>
      </c>
      <c r="EY16" s="17">
        <f t="shared" ref="EY16:EY22" si="96">EY6/EX6-1</f>
        <v>-6.8962894659955865E-2</v>
      </c>
      <c r="EZ16" s="17">
        <f t="shared" ref="EZ16:EZ22" si="97">EZ6/EY6-1</f>
        <v>9.1523432025237828E-3</v>
      </c>
      <c r="FA16" s="17">
        <f t="shared" ref="FA16:FA22" si="98">FA6/EZ6-1</f>
        <v>-1.387160244373753E-2</v>
      </c>
      <c r="FB16" s="17">
        <f t="shared" ref="FB16:FB22" si="99">FB6/FA6-1</f>
        <v>1.0837797845202335E-3</v>
      </c>
      <c r="FC16" s="17">
        <f t="shared" ref="FC16:FC22" si="100">FC6/FB6-1</f>
        <v>1.5623433458121339E-2</v>
      </c>
      <c r="FD16" s="17">
        <f t="shared" ref="FD16:FD22" si="101">FD6/FC6-1</f>
        <v>1.7704252607873006E-3</v>
      </c>
      <c r="FE16" s="17">
        <f t="shared" ref="FE16:FE22" si="102">FE6/FD6-1</f>
        <v>1.1467542267348474E-2</v>
      </c>
      <c r="FF16" s="17">
        <f t="shared" ref="FF16:FF22" si="103">FF6/FE6-1</f>
        <v>2.6723970601474356E-3</v>
      </c>
      <c r="FG16" s="17">
        <f t="shared" ref="FG16:FG22" si="104">FG6/FF6-1</f>
        <v>3.8300015075501515E-2</v>
      </c>
      <c r="FH16" s="17">
        <f t="shared" ref="FH16:FH22" si="105">FH6/FG6-1</f>
        <v>4.5275295587118514E-2</v>
      </c>
      <c r="FI16" s="17">
        <f t="shared" ref="FI16:FI22" si="106">FI6/FH6-1</f>
        <v>2.0792718622499873E-2</v>
      </c>
      <c r="FJ16" s="17">
        <f t="shared" ref="FJ16:FJ22" si="107">FJ6/FI6-1</f>
        <v>2.4353830855884384E-2</v>
      </c>
      <c r="FK16" s="17">
        <f t="shared" ref="FK16:FK22" si="108">FK6/FJ6-1</f>
        <v>1.6342152394782206E-2</v>
      </c>
      <c r="FL16" s="17">
        <f t="shared" ref="FL16:FL22" si="109">FL6/FK6-1</f>
        <v>-1.0709915430830885E-2</v>
      </c>
      <c r="FM16" s="17">
        <f t="shared" ref="FM16:FM22" si="110">FM6/FL6-1</f>
        <v>-8.7090495507913257E-4</v>
      </c>
      <c r="FN16" s="17">
        <f t="shared" ref="FN16:FN22" si="111">FN6/FM6-1</f>
        <v>-3.6100901802824659E-2</v>
      </c>
      <c r="FO16" s="17">
        <f t="shared" ref="FO16:FO22" si="112">FO6/FN6-1</f>
        <v>-8.6605178206112132E-2</v>
      </c>
      <c r="FP16" s="17">
        <f t="shared" ref="FP16:FP22" si="113">FP6/FO6-1</f>
        <v>2.8889464608610638E-2</v>
      </c>
      <c r="FQ16" s="17">
        <f t="shared" ref="FQ16:FQ22" si="114">FQ6/FP6-1</f>
        <v>5.6819819718052056E-2</v>
      </c>
      <c r="FR16" s="17">
        <f t="shared" ref="FR16:FR22" si="115">FR6/FQ6-1</f>
        <v>-1.7004583986927058E-3</v>
      </c>
      <c r="FS16" s="17">
        <f t="shared" ref="FS16:FS22" si="116">FS6/FR6-1</f>
        <v>-4.9758170108641919E-2</v>
      </c>
      <c r="FT16" s="17">
        <f t="shared" ref="FT16:FT22" si="117">FT6/FS6-1</f>
        <v>-3.7503229234578273E-2</v>
      </c>
      <c r="FU16" s="17">
        <f t="shared" ref="FU16:FU22" si="118">FU6/FT6-1</f>
        <v>-2.1862169938319909E-2</v>
      </c>
      <c r="FV16" s="17">
        <f t="shared" ref="FV16:FV22" si="119">FV6/FU6-1</f>
        <v>6.1240010639603826E-2</v>
      </c>
      <c r="FW16" s="17">
        <f t="shared" ref="FW16:FW22" si="120">FW6/FV6-1</f>
        <v>3.1569732441770526E-2</v>
      </c>
      <c r="FX16" s="17">
        <f t="shared" ref="FX16:FX22" si="121">FX6/FW6-1</f>
        <v>-9.0161877449295713E-2</v>
      </c>
      <c r="FY16" s="17">
        <f t="shared" ref="FY16:FY22" si="122">FY6/FX6-1</f>
        <v>4.9674669828840834E-3</v>
      </c>
      <c r="FZ16" s="17">
        <f t="shared" ref="FZ16:FZ22" si="123">FZ6/FY6-1</f>
        <v>7.2986061631739707E-2</v>
      </c>
      <c r="GA16" s="17">
        <f t="shared" ref="GA16:GA22" si="124">GA6/FZ6-1</f>
        <v>4.3009788733945564E-2</v>
      </c>
      <c r="GB16" s="17">
        <f t="shared" ref="GB16:GB22" si="125">GB6/GA6-1</f>
        <v>5.0028127834078617E-4</v>
      </c>
      <c r="GC16" s="17">
        <f t="shared" ref="GC16:GC22" si="126">GC6/GB6-1</f>
        <v>5.1727408468637215E-2</v>
      </c>
      <c r="GD16" s="17">
        <f t="shared" ref="GD16:GD22" si="127">GD6/GC6-1</f>
        <v>5.3398157593785855E-2</v>
      </c>
      <c r="GE16" s="17">
        <f t="shared" ref="GE16:GE22" si="128">GE6/GD6-1</f>
        <v>-7.9262592305930912E-3</v>
      </c>
      <c r="GF16" s="17">
        <f t="shared" ref="GF16:GF22" si="129">GF6/GE6-1</f>
        <v>7.746333052056853E-3</v>
      </c>
      <c r="GG16" s="17">
        <f t="shared" ref="GG16:GG22" si="130">GG6/GF6-1</f>
        <v>2.7507857653961576E-2</v>
      </c>
      <c r="GH16" s="17">
        <f t="shared" ref="GH16:GH22" si="131">GH6/GG6-1</f>
        <v>-2.7325328756176992E-3</v>
      </c>
      <c r="GI16" s="17">
        <f t="shared" ref="GI16:GI22" si="132">GI6/GH6-1</f>
        <v>-1.2045419536380386E-2</v>
      </c>
      <c r="GJ16" s="17">
        <f t="shared" ref="GJ16:GJ22" si="133">GJ6/GI6-1</f>
        <v>-3.7384028615265907E-2</v>
      </c>
      <c r="GK16" s="17">
        <f t="shared" ref="GK16:GK22" si="134">GK6/GJ6-1</f>
        <v>8.2107261597006431E-3</v>
      </c>
      <c r="GL16" s="17">
        <f t="shared" ref="GL16:GL22" si="135">GL6/GK6-1</f>
        <v>4.9668589765088811E-2</v>
      </c>
      <c r="GM16" s="17">
        <f t="shared" ref="GM16:GM22" si="136">GM6/GL6-1</f>
        <v>-2.938804821615415E-2</v>
      </c>
      <c r="GN16" s="17">
        <f t="shared" ref="GN16:GN22" si="137">GN6/GM6-1</f>
        <v>4.8178381434062612E-2</v>
      </c>
      <c r="GO16" s="17">
        <f t="shared" ref="GO16:GO22" si="138">GO6/GN6-1</f>
        <v>-3.0311844285658696E-3</v>
      </c>
      <c r="GP16" s="17">
        <f t="shared" ref="GP16:GP22" si="139">GP6/GO6-1</f>
        <v>-4.1248169665806467E-2</v>
      </c>
      <c r="GQ16" s="17">
        <f t="shared" ref="GQ16:GQ22" si="140">GQ6/GP6-1</f>
        <v>3.0578502779010641E-2</v>
      </c>
      <c r="GR16" s="17">
        <f t="shared" ref="GR16:GR22" si="141">GR6/GQ6-1</f>
        <v>3.9906792280777204E-2</v>
      </c>
      <c r="GS16" s="17">
        <f t="shared" ref="GS16:GS22" si="142">GS6/GR6-1</f>
        <v>-3.4392988554656112E-2</v>
      </c>
      <c r="GT16" s="17">
        <f t="shared" ref="GT16:GT22" si="143">GT6/GS6-1</f>
        <v>9.0493692138617909E-3</v>
      </c>
      <c r="GU16" s="17">
        <f t="shared" ref="GU16:GU22" si="144">GU6/GT6-1</f>
        <v>-2.1819280529054574E-2</v>
      </c>
      <c r="GV16" s="17">
        <f t="shared" ref="GV16:GV22" si="145">GV6/GU6-1</f>
        <v>-4.3616118486539124E-3</v>
      </c>
      <c r="GW16" s="17">
        <f t="shared" ref="GW16:GW22" si="146">GW6/GV6-1</f>
        <v>-4.9441204105608039E-2</v>
      </c>
      <c r="GX16" s="17">
        <f t="shared" ref="GX16:GX22" si="147">GX6/GW6-1</f>
        <v>1.2198629466316113E-2</v>
      </c>
      <c r="GY16" s="17">
        <f t="shared" ref="GY16:GY22" si="148">GY6/GX6-1</f>
        <v>-7.2201355527301558E-3</v>
      </c>
      <c r="GZ16" s="17">
        <f t="shared" ref="GZ16:GZ22" si="149">GZ6/GY6-1</f>
        <v>-1.2678673961475595E-2</v>
      </c>
      <c r="HA16" s="17">
        <f t="shared" ref="HA16:HA22" si="150">HA6/GZ6-1</f>
        <v>1.8418955002531989E-2</v>
      </c>
      <c r="HB16" s="17">
        <f t="shared" ref="HB16:HB22" si="151">HB6/HA6-1</f>
        <v>-1.209784843919337E-2</v>
      </c>
      <c r="HC16" s="17">
        <f t="shared" ref="HC16:HC22" si="152">HC6/HB6-1</f>
        <v>3.0580200684580783E-2</v>
      </c>
      <c r="HD16" s="17">
        <f t="shared" ref="HD16:HD22" si="153">HD6/HC6-1</f>
        <v>5.2565823755901242E-3</v>
      </c>
      <c r="HE16" s="17">
        <f t="shared" ref="HE16:HE22" si="154">HE6/HD6-1</f>
        <v>1.2051673676931607E-3</v>
      </c>
      <c r="HF16" s="17">
        <f t="shared" ref="HF16:HF22" si="155">HF6/HE6-1</f>
        <v>9.3880992201084368E-2</v>
      </c>
      <c r="HG16" s="17">
        <f t="shared" ref="HG16:HG22" si="156">HG6/HF6-1</f>
        <v>-4.0409529251144827E-2</v>
      </c>
      <c r="HH16" s="17">
        <f t="shared" ref="HH16:HH22" si="157">HH6/HG6-1</f>
        <v>-3.4416388953767418E-3</v>
      </c>
      <c r="HI16" s="17">
        <f t="shared" ref="HI16:HI22" si="158">HI6/HH6-1</f>
        <v>-2.3501124531115969E-2</v>
      </c>
      <c r="HJ16" s="17">
        <f t="shared" ref="HJ16:HJ22" si="159">HJ6/HI6-1</f>
        <v>7.890641923491204E-3</v>
      </c>
      <c r="HK16" s="17">
        <f t="shared" ref="HK16:HK22" si="160">HK6/HJ6-1</f>
        <v>-2.1101509428117504E-3</v>
      </c>
      <c r="HL16" s="17">
        <f t="shared" ref="HL16:HL22" si="161">HL6/HK6-1</f>
        <v>-1.9522039144062586E-2</v>
      </c>
      <c r="HM16" s="17">
        <f t="shared" ref="HM16:HM22" si="162">HM6/HL6-1</f>
        <v>4.0197497399387938E-3</v>
      </c>
      <c r="HN16" s="17">
        <f t="shared" ref="HN16:HN22" si="163">HN6/HM6-1</f>
        <v>1.3271776390779477E-2</v>
      </c>
      <c r="HO16" s="17">
        <f t="shared" ref="HO16:HO22" si="164">HO6/HN6-1</f>
        <v>-9.1981077260853139E-3</v>
      </c>
      <c r="HP16" s="17">
        <f t="shared" ref="HP16:HP22" si="165">HP6/HO6-1</f>
        <v>2.053738924683568E-2</v>
      </c>
      <c r="HQ16" s="17">
        <f t="shared" ref="HQ16:HQ22" si="166">HQ6/HP6-1</f>
        <v>1.5366389030056604E-2</v>
      </c>
      <c r="HR16" s="17">
        <f t="shared" ref="HR16:HR22" si="167">HR6/HQ6-1</f>
        <v>2.4788015724109824E-2</v>
      </c>
      <c r="HS16" s="17">
        <f t="shared" ref="HS16:HS22" si="168">HS6/HR6-1</f>
        <v>-5.875780485193749E-2</v>
      </c>
      <c r="HT16" s="17">
        <f t="shared" ref="HT16:HT22" si="169">HT6/HS6-1</f>
        <v>-9.2884865456221988E-3</v>
      </c>
      <c r="HU16" s="17">
        <f t="shared" ref="HU16:HU22" si="170">HU6/HT6-1</f>
        <v>-5.0675868248064027E-2</v>
      </c>
      <c r="HV16" s="17">
        <f t="shared" ref="HV16:HV22" si="171">HV6/HU6-1</f>
        <v>4.1351230143200635E-3</v>
      </c>
      <c r="HW16" s="17">
        <f t="shared" ref="HW16:HW22" si="172">HW6/HV6-1</f>
        <v>-6.9398299151713916E-2</v>
      </c>
      <c r="HX16" s="17">
        <f t="shared" ref="HX16:HX22" si="173">HX6/HW6-1</f>
        <v>-3.3131883535955753E-2</v>
      </c>
      <c r="HY16" s="17">
        <f t="shared" ref="HY16:HY22" si="174">HY6/HX6-1</f>
        <v>5.9021609682416543E-2</v>
      </c>
      <c r="HZ16" s="17">
        <f t="shared" ref="HZ16:HZ22" si="175">HZ6/HY6-1</f>
        <v>1.3238191129578691E-3</v>
      </c>
      <c r="IA16" s="17">
        <f t="shared" ref="IA16:IA22" si="176">IA6/HZ6-1</f>
        <v>-1.1568790670194895E-2</v>
      </c>
      <c r="IB16" s="17">
        <f t="shared" ref="IB16:IB22" si="177">IB6/IA6-1</f>
        <v>-1.418139277968955E-2</v>
      </c>
      <c r="IC16" s="17">
        <f t="shared" ref="IC16:IC22" si="178">IC6/IB6-1</f>
        <v>-3.5364329909119196E-2</v>
      </c>
      <c r="ID16" s="17">
        <f t="shared" ref="ID16:ID22" si="179">ID6/IC6-1</f>
        <v>4.7630325966597109E-2</v>
      </c>
      <c r="IE16" s="17">
        <f t="shared" ref="IE16:IE22" si="180">IE6/ID6-1</f>
        <v>-0.10398906694704602</v>
      </c>
      <c r="IF16" s="17">
        <f t="shared" ref="IF16:IF22" si="181">IF6/IE6-1</f>
        <v>-2.3591051450696399E-2</v>
      </c>
      <c r="IG16" s="17">
        <f t="shared" ref="IG16:IG22" si="182">IG6/IF6-1</f>
        <v>-8.7021754118880912E-2</v>
      </c>
      <c r="IH16" s="17">
        <f t="shared" ref="IH16:IH22" si="183">IH6/IG6-1</f>
        <v>2.1690345419789203E-4</v>
      </c>
      <c r="II16" s="17">
        <f t="shared" ref="II16:II22" si="184">II6/IH6-1</f>
        <v>9.8642786277354233E-3</v>
      </c>
      <c r="IJ16" s="17">
        <f t="shared" ref="IJ16:IJ22" si="185">IJ6/II6-1</f>
        <v>-7.6338583754469447E-3</v>
      </c>
      <c r="IK16" s="17">
        <f t="shared" ref="IK16:IK22" si="186">IK6/IJ6-1</f>
        <v>6.5917625906915411E-2</v>
      </c>
      <c r="IL16" s="17">
        <f t="shared" ref="IL16:IL22" si="187">IL6/IK6-1</f>
        <v>-4.1597953328357806E-2</v>
      </c>
      <c r="IM16" s="17">
        <f t="shared" ref="IM16:IM22" si="188">IM6/IL6-1</f>
        <v>5.9042586007877595E-2</v>
      </c>
      <c r="IN16" s="17">
        <f t="shared" ref="IN16:IN22" si="189">IN6/IM6-1</f>
        <v>-4.0481363233040746E-2</v>
      </c>
      <c r="IO16" s="17">
        <f t="shared" ref="IO16:IO22" si="190">IO6/IN6-1</f>
        <v>-1.4991636314440338E-2</v>
      </c>
      <c r="IP16" s="17">
        <f t="shared" ref="IP16:IP22" si="191">IP6/IO6-1</f>
        <v>1.5678878862775525E-2</v>
      </c>
      <c r="IQ16" s="17">
        <f t="shared" ref="IQ16:IQ22" si="192">IQ6/IP6-1</f>
        <v>-5.9566680807137895E-2</v>
      </c>
      <c r="IR16" s="17">
        <f t="shared" ref="IR16:JM22" si="193">IR6/IQ6-1</f>
        <v>-2.4049152456652512E-2</v>
      </c>
      <c r="IS16" s="17">
        <f t="shared" si="193"/>
        <v>-0.13852961533056884</v>
      </c>
      <c r="IT16" s="17">
        <f t="shared" si="193"/>
        <v>-2.5965120894173466E-2</v>
      </c>
      <c r="IU16" s="17">
        <f t="shared" si="193"/>
        <v>-8.0407143040516438E-2</v>
      </c>
      <c r="IV16" s="17">
        <f t="shared" si="193"/>
        <v>-1.0690995253524682E-2</v>
      </c>
      <c r="IW16" s="17">
        <f t="shared" si="193"/>
        <v>1.3770945485744646E-2</v>
      </c>
      <c r="IX16" s="17">
        <f t="shared" si="193"/>
        <v>5.7855990499973364E-2</v>
      </c>
      <c r="IY16" s="17">
        <f t="shared" si="193"/>
        <v>-2.2221790408701203E-2</v>
      </c>
      <c r="IZ16" s="17">
        <f t="shared" si="193"/>
        <v>-1.6027189639541417E-3</v>
      </c>
      <c r="JA16" s="17">
        <f t="shared" si="193"/>
        <v>4.8134562480833587E-2</v>
      </c>
      <c r="JB16" s="17">
        <f t="shared" si="193"/>
        <v>8.6546264473118084E-2</v>
      </c>
      <c r="JC16" s="17">
        <f t="shared" si="193"/>
        <v>-7.1557960227771278E-2</v>
      </c>
      <c r="JD16" s="17">
        <f t="shared" si="193"/>
        <v>-4.7584859469908092E-2</v>
      </c>
      <c r="JE16" s="17">
        <f t="shared" si="193"/>
        <v>3.3072597347261201E-2</v>
      </c>
      <c r="JF16" s="17">
        <f t="shared" si="193"/>
        <v>5.6956286532829026E-2</v>
      </c>
      <c r="JG16" s="17">
        <f t="shared" si="193"/>
        <v>9.8908841691949245E-3</v>
      </c>
      <c r="JH16" s="17">
        <f t="shared" si="193"/>
        <v>4.9514202496371951E-2</v>
      </c>
      <c r="JI16" s="17">
        <f t="shared" si="193"/>
        <v>4.9731779036018775E-2</v>
      </c>
      <c r="JJ16" s="17">
        <f t="shared" si="193"/>
        <v>-4.1860633001505443E-2</v>
      </c>
      <c r="JK16" s="17">
        <f t="shared" si="193"/>
        <v>6.0599646650667527E-2</v>
      </c>
      <c r="JL16" s="17">
        <f t="shared" si="193"/>
        <v>-8.4339797940153893E-3</v>
      </c>
      <c r="JM16" s="17">
        <f t="shared" si="193"/>
        <v>-7.6486922150255099E-2</v>
      </c>
      <c r="JN16" s="17">
        <f t="shared" ref="JN16:JO22" si="194">JN6/JM6-1</f>
        <v>0.12966449201632524</v>
      </c>
      <c r="JO16" s="17">
        <f t="shared" si="194"/>
        <v>-3.5761714923752352E-2</v>
      </c>
      <c r="JP16" s="17">
        <f t="shared" ref="JP16:KM16" si="195">JP6/JO6-1</f>
        <v>-3.247945044623235E-2</v>
      </c>
      <c r="JQ16" s="17">
        <f t="shared" si="195"/>
        <v>-3.1921425986170759E-2</v>
      </c>
      <c r="JR16" s="17">
        <f t="shared" si="195"/>
        <v>-3.9175929235289453E-2</v>
      </c>
      <c r="JS16" s="17">
        <f t="shared" si="195"/>
        <v>4.4970247593741908E-2</v>
      </c>
      <c r="JT16" s="17">
        <f t="shared" si="195"/>
        <v>-6.362040709808503E-3</v>
      </c>
      <c r="JU16" s="17">
        <f t="shared" si="195"/>
        <v>-4.3411578734902423E-2</v>
      </c>
      <c r="JV16" s="17">
        <f t="shared" si="195"/>
        <v>3.0568662538328351E-2</v>
      </c>
      <c r="JW16" s="17">
        <f t="shared" si="195"/>
        <v>2.2036924778432665E-2</v>
      </c>
      <c r="JX16" s="17">
        <f t="shared" si="195"/>
        <v>5.5253165696224293E-2</v>
      </c>
      <c r="JY16" s="17">
        <f t="shared" si="195"/>
        <v>4.7014247940683207E-2</v>
      </c>
      <c r="JZ16" s="17">
        <f t="shared" si="195"/>
        <v>4.6787105606772572E-2</v>
      </c>
      <c r="KA16" s="17">
        <f t="shared" si="195"/>
        <v>-5.0930133923623888E-2</v>
      </c>
      <c r="KB16" s="17">
        <f t="shared" si="195"/>
        <v>-5.6008500790341142E-2</v>
      </c>
      <c r="KC16" s="17">
        <f t="shared" si="195"/>
        <v>2.9805116262242581E-2</v>
      </c>
      <c r="KD16" s="17">
        <f t="shared" si="195"/>
        <v>-6.9381256907473321E-2</v>
      </c>
      <c r="KE16" s="17">
        <f t="shared" si="195"/>
        <v>-2.204977375742212E-2</v>
      </c>
      <c r="KF16" s="17">
        <f t="shared" si="195"/>
        <v>2.7510127392198491E-2</v>
      </c>
      <c r="KG16" s="17">
        <f t="shared" si="195"/>
        <v>3.8046591339089941E-2</v>
      </c>
      <c r="KH16" s="17">
        <f t="shared" si="195"/>
        <v>1.4914688638399287E-2</v>
      </c>
      <c r="KI16" s="17">
        <f t="shared" si="195"/>
        <v>6.2964600925704994E-2</v>
      </c>
      <c r="KJ16" s="17">
        <f t="shared" si="195"/>
        <v>0.10624643199571726</v>
      </c>
      <c r="KK16" s="17">
        <f t="shared" si="195"/>
        <v>1.8238964299677418E-2</v>
      </c>
      <c r="KL16" s="17">
        <f t="shared" si="195"/>
        <v>7.3011714163226049E-2</v>
      </c>
      <c r="KM16" s="17">
        <f t="shared" si="195"/>
        <v>-9.5801656338048602E-2</v>
      </c>
      <c r="KN16" s="17">
        <f t="shared" ref="KN16:KN22" si="196">KN6/KM6-1</f>
        <v>-7.2125721418323185E-2</v>
      </c>
      <c r="KO16" s="17">
        <f t="shared" ref="KO16:MB22" si="197">KO6/KN6-1</f>
        <v>1.7368434256026521E-3</v>
      </c>
      <c r="KP16" s="17">
        <f t="shared" si="197"/>
        <v>-8.0716470615349811E-2</v>
      </c>
      <c r="KQ16" s="17">
        <f t="shared" si="197"/>
        <v>3.2428900361554547E-2</v>
      </c>
      <c r="KR16" s="17">
        <f t="shared" si="197"/>
        <v>2.5703417644986626E-2</v>
      </c>
      <c r="KS16" s="17">
        <f t="shared" si="197"/>
        <v>-1.5024055112610291E-2</v>
      </c>
      <c r="KT16" s="17">
        <f t="shared" si="197"/>
        <v>-1.9927923348875276E-2</v>
      </c>
      <c r="KU16" s="17">
        <f t="shared" si="197"/>
        <v>6.0954323071665595E-2</v>
      </c>
      <c r="KV16" s="17">
        <f t="shared" si="197"/>
        <v>3.490530910582379E-2</v>
      </c>
      <c r="KW16" s="17">
        <f t="shared" si="197"/>
        <v>-2.0814161245037432E-2</v>
      </c>
      <c r="KX16" s="17">
        <f t="shared" si="197"/>
        <v>7.6843969993216632E-2</v>
      </c>
      <c r="KY16" s="17">
        <f t="shared" si="197"/>
        <v>-3.6074725273637198E-2</v>
      </c>
      <c r="KZ16" s="17">
        <f t="shared" si="197"/>
        <v>-9.2004335017692673E-2</v>
      </c>
      <c r="LA16" s="17">
        <f t="shared" si="197"/>
        <v>-0.13857910366110515</v>
      </c>
      <c r="LB16" s="89">
        <f t="shared" si="197"/>
        <v>9.6310378052022472E-5</v>
      </c>
      <c r="LC16" s="89">
        <f t="shared" si="197"/>
        <v>7.2819490051506675E-2</v>
      </c>
      <c r="LD16" s="89">
        <f t="shared" si="197"/>
        <v>1.0340268059307212E-2</v>
      </c>
      <c r="LE16" s="89">
        <f t="shared" si="197"/>
        <v>6.0251609703928288E-2</v>
      </c>
      <c r="LF16" s="89">
        <f t="shared" si="197"/>
        <v>-1.1355301535117768E-2</v>
      </c>
      <c r="LG16" s="89">
        <f t="shared" si="197"/>
        <v>3.7172300893875576E-2</v>
      </c>
      <c r="LH16" s="89">
        <f t="shared" ref="LH16:LM16" si="198">LH6/LG6-1</f>
        <v>5.420985715709481E-4</v>
      </c>
      <c r="LI16" s="89">
        <f t="shared" si="198"/>
        <v>2.6099976586771323E-2</v>
      </c>
      <c r="LJ16" s="89">
        <f t="shared" si="198"/>
        <v>3.0599843807187499E-2</v>
      </c>
      <c r="LK16" s="89">
        <f t="shared" si="198"/>
        <v>-3.0892827912006982E-2</v>
      </c>
      <c r="LL16" s="89">
        <f t="shared" si="198"/>
        <v>-9.5520560114599418E-2</v>
      </c>
      <c r="LM16" s="89">
        <f t="shared" si="198"/>
        <v>-2.4370650056201426E-2</v>
      </c>
      <c r="LN16" s="89">
        <f t="shared" ref="LN16:NG18" si="199">LN6/LM6-1</f>
        <v>3.0583725853128518E-2</v>
      </c>
      <c r="LO16" s="89">
        <f t="shared" si="199"/>
        <v>3.9930124246059906E-2</v>
      </c>
      <c r="LP16" s="89">
        <f t="shared" si="199"/>
        <v>5.7450002833629998E-3</v>
      </c>
      <c r="LQ16" s="89">
        <f t="shared" si="199"/>
        <v>4.3031177408247245E-2</v>
      </c>
      <c r="LR16" s="89">
        <f t="shared" si="199"/>
        <v>-5.0189426537712523E-2</v>
      </c>
      <c r="LS16" s="89">
        <f t="shared" si="199"/>
        <v>-7.5344387165832138E-4</v>
      </c>
      <c r="LT16" s="89">
        <f t="shared" si="199"/>
        <v>8.6054059811526695E-3</v>
      </c>
      <c r="LU16" s="89">
        <f t="shared" si="199"/>
        <v>-3.4549271914729784E-2</v>
      </c>
      <c r="LV16" s="89">
        <f t="shared" si="199"/>
        <v>-3.4771650005243848E-2</v>
      </c>
      <c r="LW16" s="89">
        <f t="shared" si="199"/>
        <v>9.3017333889982012E-3</v>
      </c>
      <c r="LX16" s="89">
        <f t="shared" si="199"/>
        <v>-5.7096361700570419E-4</v>
      </c>
      <c r="LY16" s="89">
        <f t="shared" si="199"/>
        <v>3.559031855820538E-2</v>
      </c>
      <c r="LZ16" s="89">
        <f t="shared" si="199"/>
        <v>-1.7293513867521759E-2</v>
      </c>
      <c r="MA16" s="89">
        <f t="shared" si="199"/>
        <v>-2.2191551698896306E-2</v>
      </c>
      <c r="MB16" s="89">
        <f t="shared" si="199"/>
        <v>3.7082182029596789E-2</v>
      </c>
      <c r="MC16" s="89">
        <f t="shared" si="199"/>
        <v>4.474808332896929E-2</v>
      </c>
      <c r="MD16" s="89">
        <f t="shared" si="199"/>
        <v>2.3829640787951245E-2</v>
      </c>
      <c r="ME16" s="89">
        <f t="shared" si="199"/>
        <v>2.1032916417785152E-2</v>
      </c>
      <c r="MF16" s="89">
        <f t="shared" si="199"/>
        <v>6.6570675177328065E-2</v>
      </c>
      <c r="MG16" s="89">
        <f t="shared" si="199"/>
        <v>3.6121447596042522E-2</v>
      </c>
      <c r="MH16" s="89">
        <f t="shared" si="199"/>
        <v>3.1713971626689652E-2</v>
      </c>
      <c r="MI16" s="89">
        <f t="shared" si="199"/>
        <v>-2.4129778289496806E-2</v>
      </c>
      <c r="MJ16" s="89">
        <f t="shared" si="199"/>
        <v>-1.3935547927431902E-2</v>
      </c>
      <c r="MK16" s="89">
        <f t="shared" si="199"/>
        <v>-2.3549231156789974E-2</v>
      </c>
      <c r="ML16" s="89">
        <f t="shared" si="199"/>
        <v>3.4294416396193128E-2</v>
      </c>
      <c r="MM16" s="89">
        <f t="shared" si="199"/>
        <v>2.9225496958544817E-3</v>
      </c>
      <c r="MN16" s="89">
        <f t="shared" si="199"/>
        <v>5.5544581595751819E-2</v>
      </c>
      <c r="MO16" s="89">
        <f t="shared" si="199"/>
        <v>4.2407429837691968E-3</v>
      </c>
      <c r="MP16" s="89">
        <f t="shared" si="199"/>
        <v>9.7025148117277915E-3</v>
      </c>
      <c r="MQ16" s="89">
        <f t="shared" si="199"/>
        <v>-3.4987863063111302E-2</v>
      </c>
      <c r="MR16" s="89">
        <f t="shared" si="199"/>
        <v>2.5850263319774802E-2</v>
      </c>
      <c r="MS16" s="89">
        <f t="shared" si="199"/>
        <v>2.9423632226939223E-3</v>
      </c>
      <c r="MT16" s="89">
        <f t="shared" si="199"/>
        <v>4.2411149525857672E-2</v>
      </c>
      <c r="MU16" s="89">
        <f t="shared" si="199"/>
        <v>-4.5737257468938974E-2</v>
      </c>
      <c r="MV16" s="89">
        <f t="shared" si="199"/>
        <v>-2.936182473476856E-2</v>
      </c>
      <c r="MW16" s="89">
        <f t="shared" si="199"/>
        <v>-1.1694965099833698E-2</v>
      </c>
      <c r="MX16" s="89">
        <f t="shared" si="199"/>
        <v>-2.2321611749573922E-3</v>
      </c>
      <c r="MY16" s="89">
        <f t="shared" si="199"/>
        <v>-3.1611339227834989E-3</v>
      </c>
      <c r="MZ16" s="89">
        <f t="shared" si="199"/>
        <v>-9.2809504492604722E-3</v>
      </c>
      <c r="NA16" s="89">
        <f t="shared" si="199"/>
        <v>-2.0730832882318695E-2</v>
      </c>
      <c r="NB16" s="89">
        <f t="shared" si="199"/>
        <v>-2.0233782538591094E-2</v>
      </c>
      <c r="NC16" s="89">
        <f t="shared" si="199"/>
        <v>2.7505499896300911E-2</v>
      </c>
      <c r="ND16" s="89">
        <f t="shared" si="199"/>
        <v>4.5753594003048459E-3</v>
      </c>
      <c r="NE16" s="89">
        <f t="shared" si="199"/>
        <v>-3.312748978561153E-3</v>
      </c>
      <c r="NF16" s="89">
        <f t="shared" si="199"/>
        <v>-4.1332105141560826E-2</v>
      </c>
      <c r="NG16" s="89">
        <f t="shared" si="199"/>
        <v>-4.1272209435911589E-2</v>
      </c>
      <c r="NH16" s="89">
        <f t="shared" ref="NH16:NI22" si="200">NH6/NG6-1</f>
        <v>-3.5578511055598838E-2</v>
      </c>
      <c r="NI16" s="89">
        <f t="shared" si="200"/>
        <v>3.2140631620414251E-3</v>
      </c>
      <c r="NJ16" s="89">
        <f t="shared" ref="NJ16:NU16" si="201">NJ6/NI6-1</f>
        <v>2.5219374276249873E-2</v>
      </c>
      <c r="NK16" s="89">
        <f t="shared" si="201"/>
        <v>-3.5853300048968806E-2</v>
      </c>
      <c r="NL16" s="89">
        <f t="shared" si="201"/>
        <v>1.8873514726238882E-2</v>
      </c>
      <c r="NM16" s="89">
        <f t="shared" si="201"/>
        <v>-2.268023995722579E-2</v>
      </c>
      <c r="NN16" s="89">
        <f t="shared" si="201"/>
        <v>3.9098285082103779E-2</v>
      </c>
      <c r="NO16" s="89">
        <f t="shared" si="201"/>
        <v>4.2079936638933724E-2</v>
      </c>
      <c r="NP16" s="89">
        <f t="shared" si="201"/>
        <v>4.7165886384972877E-2</v>
      </c>
      <c r="NQ16" s="89">
        <f t="shared" si="201"/>
        <v>3.2316749447335757E-2</v>
      </c>
      <c r="NR16" s="89">
        <f t="shared" si="201"/>
        <v>-2.0339456666558231E-3</v>
      </c>
      <c r="NS16" s="89">
        <f t="shared" si="201"/>
        <v>-1.7914225953353569E-2</v>
      </c>
      <c r="NT16" s="89">
        <f t="shared" si="201"/>
        <v>-2.5772111006147735E-2</v>
      </c>
      <c r="NU16" s="89">
        <f t="shared" si="201"/>
        <v>-6.3288342406341291E-3</v>
      </c>
    </row>
    <row r="17" spans="1:385" outlineLevel="1" x14ac:dyDescent="0.75">
      <c r="A17" s="11" t="s">
        <v>19</v>
      </c>
      <c r="B17" s="18" t="s">
        <v>3</v>
      </c>
      <c r="C17" s="18">
        <f t="shared" ref="C17:AH17" si="202">C7/B7-1</f>
        <v>5.454176060684901E-2</v>
      </c>
      <c r="D17" s="18">
        <f t="shared" si="202"/>
        <v>8.581924202459823E-2</v>
      </c>
      <c r="E17" s="18">
        <f t="shared" si="202"/>
        <v>6.8780386429629914E-3</v>
      </c>
      <c r="F17" s="18">
        <f t="shared" si="202"/>
        <v>2.1739733038021569E-2</v>
      </c>
      <c r="G17" s="18">
        <f t="shared" si="202"/>
        <v>5.945159679141665E-2</v>
      </c>
      <c r="H17" s="18">
        <f t="shared" si="202"/>
        <v>2.0972221042144801E-2</v>
      </c>
      <c r="I17" s="18">
        <f t="shared" si="202"/>
        <v>3.7693214154356891E-2</v>
      </c>
      <c r="J17" s="18">
        <f t="shared" si="202"/>
        <v>-8.6993737195323328E-3</v>
      </c>
      <c r="K17" s="18">
        <f t="shared" si="202"/>
        <v>-8.113523878704465E-2</v>
      </c>
      <c r="L17" s="18">
        <f t="shared" si="202"/>
        <v>-2.1530172814065995E-4</v>
      </c>
      <c r="M17" s="18">
        <f t="shared" si="202"/>
        <v>-2.729492147678092E-2</v>
      </c>
      <c r="N17" s="18">
        <f t="shared" si="202"/>
        <v>-5.8942793338255139E-2</v>
      </c>
      <c r="O17" s="18">
        <f t="shared" si="202"/>
        <v>-2.9978884849931497E-2</v>
      </c>
      <c r="P17" s="18">
        <f t="shared" si="202"/>
        <v>-2.1847034900443707E-2</v>
      </c>
      <c r="Q17" s="18">
        <f t="shared" si="202"/>
        <v>2.7293124475667341E-2</v>
      </c>
      <c r="R17" s="18">
        <f t="shared" si="202"/>
        <v>2.0698461755975783E-2</v>
      </c>
      <c r="S17" s="18">
        <f t="shared" si="202"/>
        <v>2.0559713020968484E-2</v>
      </c>
      <c r="T17" s="18">
        <f t="shared" si="202"/>
        <v>-9.2626194729972244E-3</v>
      </c>
      <c r="U17" s="18">
        <f t="shared" si="202"/>
        <v>1.1025656949712914E-2</v>
      </c>
      <c r="V17" s="18">
        <f t="shared" si="202"/>
        <v>5.5498622719869717E-2</v>
      </c>
      <c r="W17" s="18">
        <f t="shared" si="202"/>
        <v>5.009534426963147E-2</v>
      </c>
      <c r="X17" s="18">
        <f t="shared" si="202"/>
        <v>4.9645000350981849E-3</v>
      </c>
      <c r="Y17" s="18">
        <f t="shared" si="202"/>
        <v>-1.6302803412056366E-2</v>
      </c>
      <c r="Z17" s="18">
        <f t="shared" si="202"/>
        <v>6.984866378096477E-3</v>
      </c>
      <c r="AA17" s="18">
        <f t="shared" si="202"/>
        <v>8.5732742676569718E-3</v>
      </c>
      <c r="AB17" s="18">
        <f t="shared" si="202"/>
        <v>-3.1561965715004692E-2</v>
      </c>
      <c r="AC17" s="18">
        <f t="shared" si="202"/>
        <v>-7.6751358453591711E-3</v>
      </c>
      <c r="AD17" s="18">
        <f t="shared" si="202"/>
        <v>7.7222580774909177E-2</v>
      </c>
      <c r="AE17" s="18">
        <f t="shared" si="202"/>
        <v>4.9476401169701312E-3</v>
      </c>
      <c r="AF17" s="18">
        <f t="shared" si="202"/>
        <v>-1.2687797004016788E-2</v>
      </c>
      <c r="AG17" s="18">
        <f t="shared" si="202"/>
        <v>1.63587602247941E-2</v>
      </c>
      <c r="AH17" s="18">
        <f t="shared" si="202"/>
        <v>5.6705027397665475E-3</v>
      </c>
      <c r="AI17" s="18">
        <f t="shared" ref="AI17:BJ17" si="203">AI7/AH7-1</f>
        <v>3.0149112567288139E-3</v>
      </c>
      <c r="AJ17" s="18">
        <f t="shared" si="203"/>
        <v>-1.2440998820288374E-2</v>
      </c>
      <c r="AK17" s="18">
        <f t="shared" si="203"/>
        <v>-4.1662215040487838E-2</v>
      </c>
      <c r="AL17" s="18">
        <f t="shared" si="203"/>
        <v>-2.5127724324382039E-2</v>
      </c>
      <c r="AM17" s="18">
        <f t="shared" si="203"/>
        <v>2.8617406542580603E-2</v>
      </c>
      <c r="AN17" s="18">
        <f t="shared" si="203"/>
        <v>-1.7294527818523697E-2</v>
      </c>
      <c r="AO17" s="18">
        <f t="shared" si="203"/>
        <v>-1.2910811275498535E-2</v>
      </c>
      <c r="AP17" s="18">
        <f t="shared" si="203"/>
        <v>3.6155811493197909E-2</v>
      </c>
      <c r="AQ17" s="18">
        <f t="shared" si="203"/>
        <v>-2.6502257200123669E-2</v>
      </c>
      <c r="AR17" s="18">
        <f t="shared" si="203"/>
        <v>-6.2120894146721839E-2</v>
      </c>
      <c r="AS17" s="18">
        <f t="shared" si="203"/>
        <v>-1.9787340091619976E-2</v>
      </c>
      <c r="AT17" s="18">
        <f t="shared" si="203"/>
        <v>4.3048397524163562E-2</v>
      </c>
      <c r="AU17" s="18">
        <f t="shared" si="203"/>
        <v>1.3522912101193274E-2</v>
      </c>
      <c r="AV17" s="18">
        <f t="shared" si="203"/>
        <v>-9.9049548454420822E-2</v>
      </c>
      <c r="AW17" s="18">
        <f t="shared" si="203"/>
        <v>-6.642148003469206E-2</v>
      </c>
      <c r="AX17" s="18">
        <f t="shared" si="203"/>
        <v>7.1223159926132151E-2</v>
      </c>
      <c r="AY17" s="18">
        <f t="shared" si="203"/>
        <v>8.9397138041734658E-2</v>
      </c>
      <c r="AZ17" s="18">
        <f t="shared" si="203"/>
        <v>5.1974604363886678E-2</v>
      </c>
      <c r="BA17" s="18">
        <f t="shared" si="203"/>
        <v>1.8822113875232027E-2</v>
      </c>
      <c r="BB17" s="18">
        <f t="shared" si="203"/>
        <v>-1.4660694441923638E-2</v>
      </c>
      <c r="BC17" s="18">
        <f t="shared" si="203"/>
        <v>-7.2650688739995806E-2</v>
      </c>
      <c r="BD17" s="18">
        <f t="shared" si="203"/>
        <v>-0.12616720037745999</v>
      </c>
      <c r="BE17" s="18">
        <f t="shared" si="203"/>
        <v>3.2391412944359876E-2</v>
      </c>
      <c r="BF17" s="18">
        <f t="shared" si="203"/>
        <v>-3.4270213491701784E-2</v>
      </c>
      <c r="BG17" s="18">
        <f t="shared" si="203"/>
        <v>-0.14180066733693064</v>
      </c>
      <c r="BH17" s="18">
        <f t="shared" si="203"/>
        <v>2.0492621566493119E-2</v>
      </c>
      <c r="BI17" s="18">
        <f t="shared" si="203"/>
        <v>6.4159051413230639E-3</v>
      </c>
      <c r="BJ17" s="18">
        <f t="shared" si="203"/>
        <v>0.18856828195533648</v>
      </c>
      <c r="BK17" s="18">
        <f t="shared" ref="BK17:BN22" si="204">BK7/BJ7-1</f>
        <v>7.2933037358097641E-2</v>
      </c>
      <c r="BL17" s="18">
        <f t="shared" si="204"/>
        <v>2.5963788364349982E-2</v>
      </c>
      <c r="BM17" s="18">
        <f t="shared" si="204"/>
        <v>7.615223183605524E-3</v>
      </c>
      <c r="BN17" s="18">
        <f t="shared" si="204"/>
        <v>-4.6250292679489213E-2</v>
      </c>
      <c r="BO17" s="18">
        <f t="shared" si="8"/>
        <v>-6.6909935531305198E-3</v>
      </c>
      <c r="BP17" s="18">
        <f t="shared" si="9"/>
        <v>3.6972703479601021E-2</v>
      </c>
      <c r="BQ17" s="18">
        <f t="shared" si="10"/>
        <v>5.7958026941804519E-2</v>
      </c>
      <c r="BR17" s="18">
        <f t="shared" si="11"/>
        <v>1.1197650518373736E-2</v>
      </c>
      <c r="BS17" s="18">
        <f t="shared" si="12"/>
        <v>-2.248635648899211E-2</v>
      </c>
      <c r="BT17" s="18">
        <f t="shared" si="13"/>
        <v>2.6404662630170606E-3</v>
      </c>
      <c r="BU17" s="18">
        <f t="shared" si="14"/>
        <v>-4.1144869026819797E-2</v>
      </c>
      <c r="BV17" s="18">
        <f t="shared" si="15"/>
        <v>2.8063049556658726E-2</v>
      </c>
      <c r="BW17" s="18">
        <f t="shared" si="16"/>
        <v>2.5296208746345306E-2</v>
      </c>
      <c r="BX17" s="18">
        <f t="shared" si="17"/>
        <v>-1.6499786595481569E-2</v>
      </c>
      <c r="BY17" s="18">
        <f t="shared" si="18"/>
        <v>-1.473366874306925E-2</v>
      </c>
      <c r="BZ17" s="18">
        <f t="shared" si="19"/>
        <v>1.8278451249521543E-2</v>
      </c>
      <c r="CA17" s="18">
        <f t="shared" si="20"/>
        <v>2.1002632478081873E-2</v>
      </c>
      <c r="CB17" s="18">
        <f t="shared" si="21"/>
        <v>1.3596531150292357E-2</v>
      </c>
      <c r="CC17" s="18">
        <f t="shared" si="22"/>
        <v>3.948822415921982E-2</v>
      </c>
      <c r="CD17" s="18">
        <f t="shared" si="23"/>
        <v>2.1493375893961497E-2</v>
      </c>
      <c r="CE17" s="18">
        <f t="shared" si="24"/>
        <v>-6.3748791121674975E-2</v>
      </c>
      <c r="CF17" s="18">
        <f t="shared" si="25"/>
        <v>-8.3097094256099346E-3</v>
      </c>
      <c r="CG17" s="18">
        <f t="shared" si="26"/>
        <v>-6.3680304500697393E-2</v>
      </c>
      <c r="CH17" s="18">
        <f t="shared" si="27"/>
        <v>-9.2161646923707541E-2</v>
      </c>
      <c r="CI17" s="18">
        <f t="shared" si="28"/>
        <v>-1.379401818512449E-2</v>
      </c>
      <c r="CJ17" s="18">
        <f t="shared" si="29"/>
        <v>2.3912439130502783E-2</v>
      </c>
      <c r="CK17" s="18">
        <f t="shared" si="30"/>
        <v>1.9202955495888796E-2</v>
      </c>
      <c r="CL17" s="18">
        <f t="shared" si="31"/>
        <v>-3.1389604025018336E-2</v>
      </c>
      <c r="CM17" s="18">
        <f t="shared" si="32"/>
        <v>2.5355725575767707E-2</v>
      </c>
      <c r="CN17" s="18">
        <f t="shared" si="33"/>
        <v>1.3461659486372124E-2</v>
      </c>
      <c r="CO17" s="18">
        <f t="shared" si="34"/>
        <v>3.843818880771166E-2</v>
      </c>
      <c r="CP17" s="18">
        <f t="shared" si="35"/>
        <v>1.0684687051066399E-2</v>
      </c>
      <c r="CQ17" s="18">
        <f t="shared" si="36"/>
        <v>2.1158816671653646E-2</v>
      </c>
      <c r="CR17" s="18">
        <f t="shared" si="37"/>
        <v>5.7099848443833423E-3</v>
      </c>
      <c r="CS17" s="18">
        <f t="shared" si="38"/>
        <v>-5.8921867363943559E-3</v>
      </c>
      <c r="CT17" s="18">
        <f t="shared" si="39"/>
        <v>-9.1174705676200896E-2</v>
      </c>
      <c r="CU17" s="18">
        <f t="shared" si="40"/>
        <v>7.1337648182300484E-2</v>
      </c>
      <c r="CV17" s="18">
        <f t="shared" si="41"/>
        <v>-3.7515415780914219E-2</v>
      </c>
      <c r="CW17" s="18">
        <f t="shared" si="42"/>
        <v>6.2608804354647329E-2</v>
      </c>
      <c r="CX17" s="18">
        <f t="shared" si="43"/>
        <v>1.2817151961805884E-2</v>
      </c>
      <c r="CY17" s="18">
        <f t="shared" si="44"/>
        <v>5.2071796111255786E-2</v>
      </c>
      <c r="CZ17" s="18">
        <f t="shared" si="45"/>
        <v>5.0057395368642288E-2</v>
      </c>
      <c r="DA17" s="18">
        <f t="shared" si="46"/>
        <v>-1.1927415688425813E-2</v>
      </c>
      <c r="DB17" s="18">
        <f t="shared" si="47"/>
        <v>-7.1907097836310108E-3</v>
      </c>
      <c r="DC17" s="18">
        <f t="shared" si="48"/>
        <v>-3.9170099941226999E-2</v>
      </c>
      <c r="DD17" s="18">
        <f t="shared" si="49"/>
        <v>5.7298818944689911E-2</v>
      </c>
      <c r="DE17" s="18">
        <f t="shared" si="50"/>
        <v>2.3277632142571614E-2</v>
      </c>
      <c r="DF17" s="18">
        <f t="shared" si="51"/>
        <v>1.3518676983447664E-2</v>
      </c>
      <c r="DG17" s="18">
        <f t="shared" si="52"/>
        <v>-4.0157060240306408E-2</v>
      </c>
      <c r="DH17" s="18">
        <f t="shared" si="53"/>
        <v>1.599759214719243E-2</v>
      </c>
      <c r="DI17" s="18">
        <f t="shared" si="54"/>
        <v>-4.4274992663788315E-2</v>
      </c>
      <c r="DJ17" s="18">
        <f t="shared" si="55"/>
        <v>-5.9866013796000095E-2</v>
      </c>
      <c r="DK17" s="18">
        <f t="shared" si="56"/>
        <v>2.4882704607982697E-2</v>
      </c>
      <c r="DL17" s="18">
        <f t="shared" si="57"/>
        <v>7.3915964408072909E-2</v>
      </c>
      <c r="DM17" s="18">
        <f t="shared" si="58"/>
        <v>-2.1880480916570244E-2</v>
      </c>
      <c r="DN17" s="18">
        <f t="shared" si="59"/>
        <v>9.7988651734952414E-2</v>
      </c>
      <c r="DO17" s="18">
        <f t="shared" si="60"/>
        <v>-7.7063352183981415E-2</v>
      </c>
      <c r="DP17" s="18">
        <f t="shared" si="61"/>
        <v>2.2600261425632873E-2</v>
      </c>
      <c r="DQ17" s="18">
        <f t="shared" si="62"/>
        <v>2.4658571827675946E-3</v>
      </c>
      <c r="DR17" s="18">
        <f t="shared" si="63"/>
        <v>1.3445904763014216E-3</v>
      </c>
      <c r="DS17" s="18">
        <f t="shared" si="64"/>
        <v>1.3183990364756815E-2</v>
      </c>
      <c r="DT17" s="18">
        <f t="shared" si="65"/>
        <v>-4.1501462954722013E-2</v>
      </c>
      <c r="DU17" s="18">
        <f t="shared" si="66"/>
        <v>1.6275974201895194E-2</v>
      </c>
      <c r="DV17" s="18">
        <f t="shared" si="67"/>
        <v>0.19138500222245547</v>
      </c>
      <c r="DW17" s="18">
        <f t="shared" si="68"/>
        <v>7.0373604035112169E-3</v>
      </c>
      <c r="DX17" s="18">
        <f t="shared" si="69"/>
        <v>7.7974167662073768E-3</v>
      </c>
      <c r="DY17" s="18">
        <f t="shared" si="70"/>
        <v>-1.2161402678257272E-2</v>
      </c>
      <c r="DZ17" s="18">
        <f t="shared" si="71"/>
        <v>1.0606090088983722E-2</v>
      </c>
      <c r="EA17" s="18">
        <f t="shared" si="72"/>
        <v>4.6155027329421339E-2</v>
      </c>
      <c r="EB17" s="18">
        <f t="shared" si="73"/>
        <v>-5.6902416789692101E-2</v>
      </c>
      <c r="EC17" s="18">
        <f t="shared" si="74"/>
        <v>-9.7927878906816979E-2</v>
      </c>
      <c r="ED17" s="18">
        <f t="shared" si="75"/>
        <v>-3.7395344355343862E-2</v>
      </c>
      <c r="EE17" s="18">
        <f t="shared" si="76"/>
        <v>-4.9668735630725824E-2</v>
      </c>
      <c r="EF17" s="18">
        <f t="shared" si="77"/>
        <v>6.4524702032461523E-2</v>
      </c>
      <c r="EG17" s="18">
        <f t="shared" si="78"/>
        <v>-0.17553984200118966</v>
      </c>
      <c r="EH17" s="18">
        <f t="shared" si="79"/>
        <v>4.1439281349924473E-2</v>
      </c>
      <c r="EI17" s="18">
        <f t="shared" si="80"/>
        <v>-1.1503928344432479E-2</v>
      </c>
      <c r="EJ17" s="18">
        <f t="shared" si="81"/>
        <v>0.26237359211265887</v>
      </c>
      <c r="EK17" s="18">
        <f t="shared" si="82"/>
        <v>-7.758108271370745E-2</v>
      </c>
      <c r="EL17" s="18">
        <f t="shared" si="83"/>
        <v>2.8675545929767177E-2</v>
      </c>
      <c r="EM17" s="18">
        <f t="shared" si="84"/>
        <v>8.9518460537778566E-3</v>
      </c>
      <c r="EN17" s="18">
        <f t="shared" si="85"/>
        <v>4.3536084398301256E-3</v>
      </c>
      <c r="EO17" s="18">
        <f t="shared" si="86"/>
        <v>4.3088623069198029E-2</v>
      </c>
      <c r="EP17" s="18">
        <f t="shared" si="87"/>
        <v>-5.9217270520482423E-2</v>
      </c>
      <c r="EQ17" s="18">
        <f t="shared" si="88"/>
        <v>2.3716869869681245E-2</v>
      </c>
      <c r="ER17" s="18">
        <f t="shared" si="89"/>
        <v>-4.5764539586880648E-2</v>
      </c>
      <c r="ES17" s="18">
        <f t="shared" si="90"/>
        <v>-3.8315277671851722E-2</v>
      </c>
      <c r="ET17" s="18">
        <f t="shared" si="91"/>
        <v>-5.1078057807939281E-2</v>
      </c>
      <c r="EU17" s="18">
        <f t="shared" si="92"/>
        <v>1.0274799598268824E-2</v>
      </c>
      <c r="EV17" s="18">
        <f t="shared" si="93"/>
        <v>-2.6070224251994678E-2</v>
      </c>
      <c r="EW17" s="18">
        <f t="shared" si="94"/>
        <v>0.13402025165232367</v>
      </c>
      <c r="EX17" s="18">
        <f t="shared" si="95"/>
        <v>-2.2463671142294972E-2</v>
      </c>
      <c r="EY17" s="18">
        <f t="shared" si="96"/>
        <v>-7.0790000617692028E-3</v>
      </c>
      <c r="EZ17" s="18">
        <f t="shared" si="97"/>
        <v>-1.5070843745803142E-2</v>
      </c>
      <c r="FA17" s="18">
        <f t="shared" si="98"/>
        <v>-7.0404355619878567E-3</v>
      </c>
      <c r="FB17" s="18">
        <f t="shared" si="99"/>
        <v>7.3750492773811294E-2</v>
      </c>
      <c r="FC17" s="18">
        <f t="shared" si="100"/>
        <v>-2.0564622870624882E-2</v>
      </c>
      <c r="FD17" s="18">
        <f t="shared" si="101"/>
        <v>8.3015429354316161E-4</v>
      </c>
      <c r="FE17" s="18">
        <f t="shared" si="102"/>
        <v>1.1766899585736734E-2</v>
      </c>
      <c r="FF17" s="18">
        <f t="shared" si="103"/>
        <v>2.8286027120905333E-2</v>
      </c>
      <c r="FG17" s="18">
        <f t="shared" si="104"/>
        <v>-8.1186514956014255E-3</v>
      </c>
      <c r="FH17" s="18">
        <f t="shared" si="105"/>
        <v>-8.5221820474011833E-3</v>
      </c>
      <c r="FI17" s="18">
        <f t="shared" si="106"/>
        <v>1.6584746533799821E-2</v>
      </c>
      <c r="FJ17" s="18">
        <f t="shared" si="107"/>
        <v>4.1621535090283324E-2</v>
      </c>
      <c r="FK17" s="18">
        <f t="shared" si="108"/>
        <v>-1.5785662667223366E-2</v>
      </c>
      <c r="FL17" s="18">
        <f t="shared" si="109"/>
        <v>3.9340463695784589E-2</v>
      </c>
      <c r="FM17" s="18">
        <f t="shared" si="110"/>
        <v>-2.2163820476958751E-2</v>
      </c>
      <c r="FN17" s="18">
        <f t="shared" si="111"/>
        <v>-2.5017688661048032E-2</v>
      </c>
      <c r="FO17" s="18">
        <f t="shared" si="112"/>
        <v>-6.5996110289158194E-2</v>
      </c>
      <c r="FP17" s="18">
        <f t="shared" si="113"/>
        <v>7.414062912164332E-2</v>
      </c>
      <c r="FQ17" s="18">
        <f t="shared" si="114"/>
        <v>-1.6990780080694545E-2</v>
      </c>
      <c r="FR17" s="18">
        <f t="shared" si="115"/>
        <v>-1.3902860778036485E-2</v>
      </c>
      <c r="FS17" s="18">
        <f t="shared" si="116"/>
        <v>-4.17130463104598E-2</v>
      </c>
      <c r="FT17" s="18">
        <f t="shared" si="117"/>
        <v>-4.1217966939756656E-2</v>
      </c>
      <c r="FU17" s="18">
        <f t="shared" si="118"/>
        <v>-3.796310438692696E-2</v>
      </c>
      <c r="FV17" s="18">
        <f t="shared" si="119"/>
        <v>9.2638360793295016E-2</v>
      </c>
      <c r="FW17" s="18">
        <f t="shared" si="120"/>
        <v>-0.13427816367396039</v>
      </c>
      <c r="FX17" s="18">
        <f t="shared" si="121"/>
        <v>9.5517152892105495E-2</v>
      </c>
      <c r="FY17" s="18">
        <f t="shared" si="122"/>
        <v>5.1641626975960975E-2</v>
      </c>
      <c r="FZ17" s="18">
        <f t="shared" si="123"/>
        <v>0.10924540923560389</v>
      </c>
      <c r="GA17" s="18">
        <f t="shared" si="124"/>
        <v>2.2983584838330628E-2</v>
      </c>
      <c r="GB17" s="18">
        <f t="shared" si="125"/>
        <v>1.0739523204150059E-2</v>
      </c>
      <c r="GC17" s="18">
        <f t="shared" si="126"/>
        <v>-3.2249566786789807E-2</v>
      </c>
      <c r="GD17" s="18">
        <f t="shared" si="127"/>
        <v>6.1225339666151513E-2</v>
      </c>
      <c r="GE17" s="18">
        <f t="shared" si="128"/>
        <v>-9.9687692018500806E-3</v>
      </c>
      <c r="GF17" s="18">
        <f t="shared" si="129"/>
        <v>7.2247190472607414E-4</v>
      </c>
      <c r="GG17" s="18">
        <f t="shared" si="130"/>
        <v>1.8587339775902434E-2</v>
      </c>
      <c r="GH17" s="18">
        <f t="shared" si="131"/>
        <v>2.3333390858456982E-2</v>
      </c>
      <c r="GI17" s="18">
        <f t="shared" si="132"/>
        <v>-3.9947120022942872E-3</v>
      </c>
      <c r="GJ17" s="18">
        <f t="shared" si="133"/>
        <v>-2.4285780812097757E-2</v>
      </c>
      <c r="GK17" s="18">
        <f t="shared" si="134"/>
        <v>5.2133453744891423E-3</v>
      </c>
      <c r="GL17" s="18">
        <f t="shared" si="135"/>
        <v>-5.6283125092631003E-3</v>
      </c>
      <c r="GM17" s="18">
        <f t="shared" si="136"/>
        <v>-4.4151104288279175E-3</v>
      </c>
      <c r="GN17" s="18">
        <f t="shared" si="137"/>
        <v>4.3887715054285348E-2</v>
      </c>
      <c r="GO17" s="18">
        <f t="shared" si="138"/>
        <v>-2.8164293833622733E-2</v>
      </c>
      <c r="GP17" s="18">
        <f t="shared" si="139"/>
        <v>-5.1260734820841258E-2</v>
      </c>
      <c r="GQ17" s="18">
        <f t="shared" si="140"/>
        <v>2.9368639444720346E-2</v>
      </c>
      <c r="GR17" s="18">
        <f t="shared" si="141"/>
        <v>-1.7654175675497763E-3</v>
      </c>
      <c r="GS17" s="18">
        <f t="shared" si="142"/>
        <v>8.0475027416273548E-3</v>
      </c>
      <c r="GT17" s="18">
        <f t="shared" si="143"/>
        <v>4.5518098913645888E-2</v>
      </c>
      <c r="GU17" s="18">
        <f t="shared" si="144"/>
        <v>-2.7966993205602808E-2</v>
      </c>
      <c r="GV17" s="18">
        <f t="shared" si="145"/>
        <v>-7.125006558548308E-3</v>
      </c>
      <c r="GW17" s="18">
        <f t="shared" si="146"/>
        <v>-2.459921077036864E-2</v>
      </c>
      <c r="GX17" s="18">
        <f t="shared" si="147"/>
        <v>-7.0688863886951836E-3</v>
      </c>
      <c r="GY17" s="18">
        <f t="shared" si="148"/>
        <v>-3.1198747355370982E-3</v>
      </c>
      <c r="GZ17" s="18">
        <f t="shared" si="149"/>
        <v>2.2365752929002225E-2</v>
      </c>
      <c r="HA17" s="18">
        <f t="shared" si="150"/>
        <v>-9.1763585031774397E-3</v>
      </c>
      <c r="HB17" s="18">
        <f t="shared" si="151"/>
        <v>-1.9914535456510341E-2</v>
      </c>
      <c r="HC17" s="18">
        <f t="shared" si="152"/>
        <v>8.4916507844146061E-3</v>
      </c>
      <c r="HD17" s="18">
        <f t="shared" si="153"/>
        <v>4.3942452313400215E-2</v>
      </c>
      <c r="HE17" s="18">
        <f t="shared" si="154"/>
        <v>9.3216778946914047E-5</v>
      </c>
      <c r="HF17" s="18">
        <f t="shared" si="155"/>
        <v>3.8897071299336838E-2</v>
      </c>
      <c r="HG17" s="18">
        <f t="shared" si="156"/>
        <v>-2.0922885539765956E-2</v>
      </c>
      <c r="HH17" s="18">
        <f t="shared" si="157"/>
        <v>1.7011419998580024E-2</v>
      </c>
      <c r="HI17" s="18">
        <f t="shared" si="158"/>
        <v>1.1192463739749581E-2</v>
      </c>
      <c r="HJ17" s="18">
        <f t="shared" si="159"/>
        <v>-2.6461288400743355E-2</v>
      </c>
      <c r="HK17" s="18">
        <f t="shared" si="160"/>
        <v>-2.8549347216116683E-2</v>
      </c>
      <c r="HL17" s="18">
        <f t="shared" si="161"/>
        <v>-4.0475962317201408E-2</v>
      </c>
      <c r="HM17" s="18">
        <f t="shared" si="162"/>
        <v>3.07837685971728E-2</v>
      </c>
      <c r="HN17" s="18">
        <f t="shared" si="163"/>
        <v>3.2133468224614603E-2</v>
      </c>
      <c r="HO17" s="18">
        <f t="shared" si="164"/>
        <v>-1.2901296255907635E-2</v>
      </c>
      <c r="HP17" s="18">
        <f t="shared" si="165"/>
        <v>-1.2308882336656835E-3</v>
      </c>
      <c r="HQ17" s="18">
        <f t="shared" si="166"/>
        <v>-5.4581074398398322E-2</v>
      </c>
      <c r="HR17" s="18">
        <f t="shared" si="167"/>
        <v>5.0816241946117779E-2</v>
      </c>
      <c r="HS17" s="18">
        <f t="shared" si="168"/>
        <v>1.3737494891594482E-2</v>
      </c>
      <c r="HT17" s="18">
        <f t="shared" si="169"/>
        <v>-6.2228674240679238E-2</v>
      </c>
      <c r="HU17" s="18">
        <f t="shared" si="170"/>
        <v>-8.5529436317847263E-2</v>
      </c>
      <c r="HV17" s="18">
        <f t="shared" si="171"/>
        <v>-2.9102700132976778E-2</v>
      </c>
      <c r="HW17" s="18">
        <f t="shared" si="172"/>
        <v>-3.0254653121826625E-2</v>
      </c>
      <c r="HX17" s="18">
        <f t="shared" si="173"/>
        <v>-1.3838201392088467E-2</v>
      </c>
      <c r="HY17" s="18">
        <f t="shared" si="174"/>
        <v>-3.7805942202139398E-2</v>
      </c>
      <c r="HZ17" s="18">
        <f t="shared" si="175"/>
        <v>5.7646091915297459E-2</v>
      </c>
      <c r="IA17" s="18">
        <f t="shared" si="176"/>
        <v>-2.9104334658852649E-3</v>
      </c>
      <c r="IB17" s="18">
        <f t="shared" si="177"/>
        <v>-2.3292883036205581E-3</v>
      </c>
      <c r="IC17" s="18">
        <f t="shared" si="178"/>
        <v>-3.5329456198390563E-2</v>
      </c>
      <c r="ID17" s="18">
        <f t="shared" si="179"/>
        <v>8.8503308214020748E-3</v>
      </c>
      <c r="IE17" s="18">
        <f t="shared" si="180"/>
        <v>-1.9496267396257871E-2</v>
      </c>
      <c r="IF17" s="18">
        <f t="shared" si="181"/>
        <v>-8.5459002688428876E-2</v>
      </c>
      <c r="IG17" s="18">
        <f t="shared" si="182"/>
        <v>-9.4944001450342319E-2</v>
      </c>
      <c r="IH17" s="18">
        <f t="shared" si="183"/>
        <v>-6.2059965364960834E-2</v>
      </c>
      <c r="II17" s="18">
        <f t="shared" si="184"/>
        <v>4.455598711339448E-2</v>
      </c>
      <c r="IJ17" s="18">
        <f t="shared" si="185"/>
        <v>4.6801015407549995E-2</v>
      </c>
      <c r="IK17" s="18">
        <f t="shared" si="186"/>
        <v>9.6900122806356848E-2</v>
      </c>
      <c r="IL17" s="18">
        <f t="shared" si="187"/>
        <v>6.2862485784480615E-3</v>
      </c>
      <c r="IM17" s="18">
        <f t="shared" si="188"/>
        <v>-0.11265103270184329</v>
      </c>
      <c r="IN17" s="18">
        <f t="shared" si="189"/>
        <v>7.6759567084483393E-3</v>
      </c>
      <c r="IO17" s="18">
        <f t="shared" si="190"/>
        <v>2.6214547813119049E-2</v>
      </c>
      <c r="IP17" s="18">
        <f t="shared" si="191"/>
        <v>-2.8287242641818588E-2</v>
      </c>
      <c r="IQ17" s="18">
        <f t="shared" si="192"/>
        <v>-3.9455359652431743E-2</v>
      </c>
      <c r="IR17" s="18">
        <f t="shared" si="193"/>
        <v>-0.10623283940517447</v>
      </c>
      <c r="IS17" s="18">
        <f t="shared" si="193"/>
        <v>5.3875673088510379E-3</v>
      </c>
      <c r="IT17" s="18">
        <f t="shared" si="193"/>
        <v>1.3963473212518229E-2</v>
      </c>
      <c r="IU17" s="18">
        <f t="shared" si="193"/>
        <v>-3.9109328704124868E-2</v>
      </c>
      <c r="IV17" s="18">
        <f t="shared" si="193"/>
        <v>2.4211491668619356E-2</v>
      </c>
      <c r="IW17" s="18">
        <f t="shared" si="193"/>
        <v>3.7696232251396289E-3</v>
      </c>
      <c r="IX17" s="18">
        <f t="shared" si="193"/>
        <v>8.0507865152346092E-4</v>
      </c>
      <c r="IY17" s="18">
        <f t="shared" si="193"/>
        <v>-6.3656138240368865E-2</v>
      </c>
      <c r="IZ17" s="18">
        <f t="shared" si="193"/>
        <v>6.0836909980896525E-2</v>
      </c>
      <c r="JA17" s="18">
        <f t="shared" si="193"/>
        <v>-3.0077581897223982E-2</v>
      </c>
      <c r="JB17" s="18">
        <f t="shared" si="193"/>
        <v>3.4034264254596769E-2</v>
      </c>
      <c r="JC17" s="18">
        <f t="shared" si="193"/>
        <v>-4.1370000322463629E-2</v>
      </c>
      <c r="JD17" s="18">
        <f t="shared" si="193"/>
        <v>4.374787499374011E-2</v>
      </c>
      <c r="JE17" s="18">
        <f t="shared" si="193"/>
        <v>4.234704242470344E-2</v>
      </c>
      <c r="JF17" s="18">
        <f t="shared" si="193"/>
        <v>0.1218808176509858</v>
      </c>
      <c r="JG17" s="18">
        <f t="shared" si="193"/>
        <v>-2.8603656453462634E-2</v>
      </c>
      <c r="JH17" s="18">
        <f t="shared" si="193"/>
        <v>-2.3033978397245081E-2</v>
      </c>
      <c r="JI17" s="18">
        <f t="shared" si="193"/>
        <v>0.10791395449683483</v>
      </c>
      <c r="JJ17" s="18">
        <f t="shared" si="193"/>
        <v>5.3698900779621805E-2</v>
      </c>
      <c r="JK17" s="18">
        <f t="shared" si="193"/>
        <v>6.0481045991047644E-3</v>
      </c>
      <c r="JL17" s="18">
        <f t="shared" si="193"/>
        <v>2.6575526726318799E-2</v>
      </c>
      <c r="JM17" s="18">
        <f t="shared" si="193"/>
        <v>-7.6757691147380291E-2</v>
      </c>
      <c r="JN17" s="18">
        <f t="shared" si="194"/>
        <v>8.3350271206289461E-2</v>
      </c>
      <c r="JO17" s="18">
        <f t="shared" si="194"/>
        <v>-4.4549718433192109E-2</v>
      </c>
      <c r="JP17" s="18">
        <f t="shared" ref="JP17:KM17" si="205">JP7/JO7-1</f>
        <v>5.0992001091624273E-2</v>
      </c>
      <c r="JQ17" s="18">
        <f t="shared" si="205"/>
        <v>-8.2865705756164032E-2</v>
      </c>
      <c r="JR17" s="18">
        <f t="shared" si="205"/>
        <v>-2.206052318293461E-2</v>
      </c>
      <c r="JS17" s="18">
        <f t="shared" si="205"/>
        <v>5.1036671471639039E-2</v>
      </c>
      <c r="JT17" s="18">
        <f t="shared" si="205"/>
        <v>-7.5926213871469916E-2</v>
      </c>
      <c r="JU17" s="18">
        <f t="shared" si="205"/>
        <v>3.0895433694583918E-2</v>
      </c>
      <c r="JV17" s="18">
        <f t="shared" si="205"/>
        <v>3.3150382176442506E-2</v>
      </c>
      <c r="JW17" s="18">
        <f t="shared" si="205"/>
        <v>-8.1644820710630173E-3</v>
      </c>
      <c r="JX17" s="18">
        <f t="shared" si="205"/>
        <v>4.8638460536466699E-2</v>
      </c>
      <c r="JY17" s="18">
        <f t="shared" si="205"/>
        <v>0.10793872891382539</v>
      </c>
      <c r="JZ17" s="18">
        <f t="shared" si="205"/>
        <v>3.3383306354961562E-3</v>
      </c>
      <c r="KA17" s="18">
        <f t="shared" si="205"/>
        <v>-2.2698134020728844E-2</v>
      </c>
      <c r="KB17" s="18">
        <f t="shared" si="205"/>
        <v>-3.7536714265283933E-2</v>
      </c>
      <c r="KC17" s="18">
        <f t="shared" si="205"/>
        <v>3.6828460763762116E-2</v>
      </c>
      <c r="KD17" s="18">
        <f t="shared" si="205"/>
        <v>-0.10824416276783067</v>
      </c>
      <c r="KE17" s="18">
        <f t="shared" si="205"/>
        <v>2.5335027541775634E-2</v>
      </c>
      <c r="KF17" s="18">
        <f t="shared" si="205"/>
        <v>-2.3288901524570416E-2</v>
      </c>
      <c r="KG17" s="18">
        <f t="shared" si="205"/>
        <v>-3.4582299995263854E-3</v>
      </c>
      <c r="KH17" s="18">
        <f t="shared" si="205"/>
        <v>2.3443402236109634E-3</v>
      </c>
      <c r="KI17" s="18">
        <f t="shared" si="205"/>
        <v>5.7329717260865554E-2</v>
      </c>
      <c r="KJ17" s="18">
        <f t="shared" si="205"/>
        <v>0.13500525195553981</v>
      </c>
      <c r="KK17" s="18">
        <f t="shared" si="205"/>
        <v>-1.5034320472801621E-2</v>
      </c>
      <c r="KL17" s="18">
        <f t="shared" si="205"/>
        <v>0.10365063589229373</v>
      </c>
      <c r="KM17" s="18">
        <f t="shared" si="205"/>
        <v>-0.10615895598411806</v>
      </c>
      <c r="KN17" s="18">
        <f t="shared" si="196"/>
        <v>4.7921873909390067E-2</v>
      </c>
      <c r="KO17" s="18">
        <f t="shared" si="197"/>
        <v>-0.10576678127134953</v>
      </c>
      <c r="KP17" s="18">
        <f t="shared" si="197"/>
        <v>-8.504761328496635E-2</v>
      </c>
      <c r="KQ17" s="18">
        <f t="shared" si="197"/>
        <v>3.3797384260998431E-2</v>
      </c>
      <c r="KR17" s="18">
        <f t="shared" si="197"/>
        <v>4.6717078439079573E-2</v>
      </c>
      <c r="KS17" s="18">
        <f t="shared" si="197"/>
        <v>-3.1589408547624043E-2</v>
      </c>
      <c r="KT17" s="18">
        <f t="shared" si="197"/>
        <v>2.7616227469433374E-2</v>
      </c>
      <c r="KU17" s="18">
        <f t="shared" si="197"/>
        <v>6.1071913042278103E-2</v>
      </c>
      <c r="KV17" s="18">
        <f t="shared" si="197"/>
        <v>-7.1322806270668337E-4</v>
      </c>
      <c r="KW17" s="18">
        <f t="shared" si="197"/>
        <v>3.8479645034604104E-2</v>
      </c>
      <c r="KX17" s="18">
        <f t="shared" si="197"/>
        <v>0.10401011034910512</v>
      </c>
      <c r="KY17" s="18">
        <f t="shared" si="197"/>
        <v>-8.6266957503358777E-2</v>
      </c>
      <c r="KZ17" s="18">
        <f t="shared" si="197"/>
        <v>-0.11751997445814499</v>
      </c>
      <c r="LA17" s="18">
        <f t="shared" si="197"/>
        <v>-0.12930345297356083</v>
      </c>
      <c r="LB17" s="18">
        <f t="shared" si="197"/>
        <v>0.10465832942014686</v>
      </c>
      <c r="LC17" s="18">
        <f t="shared" si="197"/>
        <v>-5.6232896872583704E-2</v>
      </c>
      <c r="LD17" s="18">
        <f t="shared" si="197"/>
        <v>-2.5366795648392393E-2</v>
      </c>
      <c r="LE17" s="18">
        <f t="shared" si="197"/>
        <v>4.7395994930162777E-2</v>
      </c>
      <c r="LF17" s="18">
        <f t="shared" si="197"/>
        <v>1.9703315391383924E-3</v>
      </c>
      <c r="LG17" s="18">
        <f t="shared" si="197"/>
        <v>3.8262142213492778E-2</v>
      </c>
      <c r="LH17" s="18">
        <f t="shared" si="197"/>
        <v>4.1187928227448545E-4</v>
      </c>
      <c r="LI17" s="18">
        <f t="shared" si="197"/>
        <v>6.4593669456047831E-2</v>
      </c>
      <c r="LJ17" s="18">
        <f t="shared" si="197"/>
        <v>-5.3657305181449289E-2</v>
      </c>
      <c r="LK17" s="18">
        <f t="shared" si="197"/>
        <v>-2.3876858912608157E-2</v>
      </c>
      <c r="LL17" s="18">
        <f t="shared" si="197"/>
        <v>-1.992563240489964E-2</v>
      </c>
      <c r="LM17" s="18">
        <f t="shared" si="197"/>
        <v>7.1060523448621904E-2</v>
      </c>
      <c r="LN17" s="18">
        <f t="shared" si="197"/>
        <v>-1.5566089522111914E-2</v>
      </c>
      <c r="LO17" s="18">
        <f t="shared" si="197"/>
        <v>2.3639721630365651E-2</v>
      </c>
      <c r="LP17" s="18">
        <f t="shared" si="197"/>
        <v>1.5208224433332473E-2</v>
      </c>
      <c r="LQ17" s="18">
        <f t="shared" si="197"/>
        <v>-1.0462000375751179E-2</v>
      </c>
      <c r="LR17" s="18">
        <f t="shared" si="197"/>
        <v>-3.8394485603610806E-2</v>
      </c>
      <c r="LS17" s="18">
        <f t="shared" si="197"/>
        <v>7.1490143271435436E-4</v>
      </c>
      <c r="LT17" s="18">
        <f t="shared" si="197"/>
        <v>5.3420434733265632E-2</v>
      </c>
      <c r="LU17" s="18">
        <f t="shared" si="197"/>
        <v>-2.9161248075041502E-2</v>
      </c>
      <c r="LV17" s="18">
        <f t="shared" si="197"/>
        <v>-4.847668858534171E-2</v>
      </c>
      <c r="LW17" s="18">
        <f t="shared" si="197"/>
        <v>1.2131542657821459E-2</v>
      </c>
      <c r="LX17" s="18">
        <f t="shared" si="197"/>
        <v>-1.9504977804422952E-2</v>
      </c>
      <c r="LY17" s="18">
        <f t="shared" si="197"/>
        <v>-2.3609144277194627E-2</v>
      </c>
      <c r="LZ17" s="18">
        <f t="shared" si="197"/>
        <v>-2.9519822022382125E-2</v>
      </c>
      <c r="MA17" s="18">
        <f t="shared" si="197"/>
        <v>9.9883967349504443E-2</v>
      </c>
      <c r="MB17" s="18">
        <f t="shared" si="197"/>
        <v>-3.3664476371683572E-2</v>
      </c>
      <c r="MC17" s="18">
        <f t="shared" si="199"/>
        <v>4.2608648123819481E-2</v>
      </c>
      <c r="MD17" s="18">
        <f t="shared" si="199"/>
        <v>2.681691562315347E-2</v>
      </c>
      <c r="ME17" s="18">
        <f t="shared" si="199"/>
        <v>2.4906038180698031E-2</v>
      </c>
      <c r="MF17" s="18">
        <f t="shared" si="199"/>
        <v>2.4366850952868724E-2</v>
      </c>
      <c r="MG17" s="18">
        <f t="shared" si="199"/>
        <v>-9.1111841781140734E-3</v>
      </c>
      <c r="MH17" s="18">
        <f t="shared" si="199"/>
        <v>1.787976047911477E-2</v>
      </c>
      <c r="MI17" s="18">
        <f t="shared" si="199"/>
        <v>1.7070712331662463E-2</v>
      </c>
      <c r="MJ17" s="18">
        <f t="shared" si="199"/>
        <v>-2.6463022963129856E-2</v>
      </c>
      <c r="MK17" s="18">
        <f t="shared" si="199"/>
        <v>-2.21494115032842E-2</v>
      </c>
      <c r="ML17" s="18">
        <f t="shared" si="199"/>
        <v>6.4542011174291147E-3</v>
      </c>
      <c r="MM17" s="18">
        <f t="shared" si="199"/>
        <v>-2.570626868851944E-2</v>
      </c>
      <c r="MN17" s="18">
        <f t="shared" si="199"/>
        <v>4.691499760625284E-2</v>
      </c>
      <c r="MO17" s="18">
        <f t="shared" si="199"/>
        <v>2.9522649840689974E-2</v>
      </c>
      <c r="MP17" s="18">
        <f t="shared" si="199"/>
        <v>-1.7477579186123915E-2</v>
      </c>
      <c r="MQ17" s="18">
        <f t="shared" si="199"/>
        <v>3.4418737421368917E-3</v>
      </c>
      <c r="MR17" s="18">
        <f t="shared" si="199"/>
        <v>3.4386786410782966E-2</v>
      </c>
      <c r="MS17" s="18">
        <f t="shared" si="199"/>
        <v>-1.0691162064893067E-2</v>
      </c>
      <c r="MT17" s="18">
        <f t="shared" si="199"/>
        <v>2.6778858764280988E-2</v>
      </c>
      <c r="MU17" s="18">
        <f t="shared" si="199"/>
        <v>-3.1813162618058888E-2</v>
      </c>
      <c r="MV17" s="18">
        <f t="shared" si="199"/>
        <v>-7.1671300718764153E-3</v>
      </c>
      <c r="MW17" s="18">
        <f t="shared" si="199"/>
        <v>-4.921402247799167E-2</v>
      </c>
      <c r="MX17" s="18">
        <f t="shared" si="199"/>
        <v>1.9036010316211716E-2</v>
      </c>
      <c r="MY17" s="18">
        <f t="shared" si="199"/>
        <v>2.3883036946488634E-2</v>
      </c>
      <c r="MZ17" s="18">
        <f t="shared" si="199"/>
        <v>6.5830586728390372E-3</v>
      </c>
      <c r="NA17" s="18">
        <f t="shared" si="199"/>
        <v>-5.328726702002029E-2</v>
      </c>
      <c r="NB17" s="18">
        <f t="shared" si="199"/>
        <v>-1.43835346120329E-2</v>
      </c>
      <c r="NC17" s="18">
        <f t="shared" si="199"/>
        <v>1.8115187867598692E-2</v>
      </c>
      <c r="ND17" s="18">
        <f t="shared" si="199"/>
        <v>3.2128808077817927E-2</v>
      </c>
      <c r="NE17" s="18">
        <f t="shared" si="199"/>
        <v>-4.3547178497617467E-2</v>
      </c>
      <c r="NF17" s="18">
        <f t="shared" si="199"/>
        <v>1.0131200406896745E-2</v>
      </c>
      <c r="NG17" s="18">
        <f t="shared" si="199"/>
        <v>-4.8390598385351979E-2</v>
      </c>
      <c r="NH17" s="18">
        <f t="shared" si="200"/>
        <v>-3.8158879541739132E-2</v>
      </c>
      <c r="NI17" s="18">
        <f t="shared" si="200"/>
        <v>1.2870472807977151E-2</v>
      </c>
      <c r="NJ17" s="18">
        <f t="shared" ref="NJ17:NU17" si="206">NJ7/NI7-1</f>
        <v>-1.880180972454959E-2</v>
      </c>
      <c r="NK17" s="18">
        <f t="shared" si="206"/>
        <v>-3.3182807196385555E-2</v>
      </c>
      <c r="NL17" s="18">
        <f t="shared" si="206"/>
        <v>4.3569929777453664E-2</v>
      </c>
      <c r="NM17" s="18">
        <f t="shared" si="206"/>
        <v>3.5353435226315177E-4</v>
      </c>
      <c r="NN17" s="18">
        <f t="shared" si="206"/>
        <v>1.5637176320443924E-2</v>
      </c>
      <c r="NO17" s="18">
        <f t="shared" si="206"/>
        <v>4.8294811937764415E-2</v>
      </c>
      <c r="NP17" s="18">
        <f t="shared" si="206"/>
        <v>5.250933734222607E-2</v>
      </c>
      <c r="NQ17" s="18">
        <f t="shared" si="206"/>
        <v>6.1901628392326824E-3</v>
      </c>
      <c r="NR17" s="18">
        <f t="shared" si="206"/>
        <v>4.1749828322672489E-3</v>
      </c>
      <c r="NS17" s="18">
        <f t="shared" si="206"/>
        <v>5.3187714998514934E-5</v>
      </c>
      <c r="NT17" s="18">
        <f t="shared" si="206"/>
        <v>-6.2647917698671063E-2</v>
      </c>
      <c r="NU17" s="18">
        <f t="shared" si="206"/>
        <v>1.4680583202197894E-4</v>
      </c>
    </row>
    <row r="18" spans="1:385" outlineLevel="1" x14ac:dyDescent="0.75">
      <c r="A18" s="8" t="s">
        <v>20</v>
      </c>
      <c r="B18" s="19" t="s">
        <v>3</v>
      </c>
      <c r="C18" s="19" t="s">
        <v>3</v>
      </c>
      <c r="D18" s="19" t="s">
        <v>3</v>
      </c>
      <c r="E18" s="19" t="s">
        <v>3</v>
      </c>
      <c r="F18" s="19" t="s">
        <v>3</v>
      </c>
      <c r="G18" s="19" t="s">
        <v>3</v>
      </c>
      <c r="H18" s="19" t="s">
        <v>3</v>
      </c>
      <c r="I18" s="19" t="s">
        <v>3</v>
      </c>
      <c r="J18" s="19" t="s">
        <v>3</v>
      </c>
      <c r="K18" s="19" t="s">
        <v>3</v>
      </c>
      <c r="L18" s="19" t="s">
        <v>3</v>
      </c>
      <c r="M18" s="19" t="s">
        <v>3</v>
      </c>
      <c r="N18" s="19" t="s">
        <v>3</v>
      </c>
      <c r="O18" s="19" t="s">
        <v>3</v>
      </c>
      <c r="P18" s="19" t="s">
        <v>3</v>
      </c>
      <c r="Q18" s="19" t="s">
        <v>3</v>
      </c>
      <c r="R18" s="19" t="s">
        <v>3</v>
      </c>
      <c r="S18" s="19" t="s">
        <v>3</v>
      </c>
      <c r="T18" s="19" t="s">
        <v>3</v>
      </c>
      <c r="U18" s="19" t="s">
        <v>3</v>
      </c>
      <c r="V18" s="19" t="s">
        <v>3</v>
      </c>
      <c r="W18" s="19" t="s">
        <v>3</v>
      </c>
      <c r="X18" s="19" t="s">
        <v>3</v>
      </c>
      <c r="Y18" s="19" t="s">
        <v>3</v>
      </c>
      <c r="Z18" s="19" t="s">
        <v>3</v>
      </c>
      <c r="AA18" s="19" t="s">
        <v>3</v>
      </c>
      <c r="AB18" s="19" t="s">
        <v>3</v>
      </c>
      <c r="AC18" s="19" t="s">
        <v>3</v>
      </c>
      <c r="AD18" s="19" t="s">
        <v>3</v>
      </c>
      <c r="AE18" s="19" t="s">
        <v>3</v>
      </c>
      <c r="AF18" s="19" t="s">
        <v>3</v>
      </c>
      <c r="AG18" s="19" t="s">
        <v>3</v>
      </c>
      <c r="AH18" s="19" t="s">
        <v>3</v>
      </c>
      <c r="AI18" s="19" t="s">
        <v>3</v>
      </c>
      <c r="AJ18" s="19" t="s">
        <v>3</v>
      </c>
      <c r="AK18" s="19" t="s">
        <v>3</v>
      </c>
      <c r="AL18" s="19" t="s">
        <v>3</v>
      </c>
      <c r="AM18" s="19" t="s">
        <v>3</v>
      </c>
      <c r="AN18" s="19" t="s">
        <v>3</v>
      </c>
      <c r="AO18" s="19" t="s">
        <v>3</v>
      </c>
      <c r="AP18" s="19" t="s">
        <v>3</v>
      </c>
      <c r="AQ18" s="19" t="s">
        <v>3</v>
      </c>
      <c r="AR18" s="19" t="s">
        <v>3</v>
      </c>
      <c r="AS18" s="19" t="s">
        <v>3</v>
      </c>
      <c r="AT18" s="19" t="s">
        <v>3</v>
      </c>
      <c r="AU18" s="19" t="s">
        <v>3</v>
      </c>
      <c r="AV18" s="19" t="s">
        <v>3</v>
      </c>
      <c r="AW18" s="19" t="s">
        <v>3</v>
      </c>
      <c r="AX18" s="19" t="s">
        <v>3</v>
      </c>
      <c r="AY18" s="19" t="s">
        <v>3</v>
      </c>
      <c r="AZ18" s="19" t="s">
        <v>3</v>
      </c>
      <c r="BA18" s="19" t="s">
        <v>3</v>
      </c>
      <c r="BB18" s="19" t="s">
        <v>3</v>
      </c>
      <c r="BC18" s="19" t="s">
        <v>3</v>
      </c>
      <c r="BD18" s="19" t="s">
        <v>3</v>
      </c>
      <c r="BE18" s="19" t="s">
        <v>3</v>
      </c>
      <c r="BF18" s="19" t="s">
        <v>3</v>
      </c>
      <c r="BG18" s="19" t="s">
        <v>3</v>
      </c>
      <c r="BH18" s="19" t="s">
        <v>3</v>
      </c>
      <c r="BI18" s="19" t="s">
        <v>3</v>
      </c>
      <c r="BJ18" s="19">
        <f>BJ8/BI8-1</f>
        <v>0.21398832351263564</v>
      </c>
      <c r="BK18" s="19">
        <f t="shared" si="204"/>
        <v>6.4926463698352199E-2</v>
      </c>
      <c r="BL18" s="19">
        <f t="shared" si="204"/>
        <v>-3.7766460428808712E-2</v>
      </c>
      <c r="BM18" s="19">
        <f t="shared" si="204"/>
        <v>2.6615606942710146E-2</v>
      </c>
      <c r="BN18" s="19">
        <f t="shared" si="204"/>
        <v>-4.6017489871911232E-2</v>
      </c>
      <c r="BO18" s="19">
        <f t="shared" si="8"/>
        <v>-1.0770361358031333E-2</v>
      </c>
      <c r="BP18" s="19">
        <f t="shared" si="9"/>
        <v>1.6942279108193681E-2</v>
      </c>
      <c r="BQ18" s="19">
        <f t="shared" si="10"/>
        <v>7.2100800421393219E-2</v>
      </c>
      <c r="BR18" s="19">
        <f t="shared" si="11"/>
        <v>7.1214228208226871E-2</v>
      </c>
      <c r="BS18" s="19">
        <f t="shared" si="12"/>
        <v>-7.9552622561268382E-2</v>
      </c>
      <c r="BT18" s="19">
        <f t="shared" si="13"/>
        <v>-5.272983330205161E-2</v>
      </c>
      <c r="BU18" s="19">
        <f t="shared" si="14"/>
        <v>-3.8877437346173327E-2</v>
      </c>
      <c r="BV18" s="19">
        <f t="shared" si="15"/>
        <v>3.6403262815630777E-2</v>
      </c>
      <c r="BW18" s="19">
        <f t="shared" si="16"/>
        <v>7.3552993359711216E-3</v>
      </c>
      <c r="BX18" s="19">
        <f t="shared" si="17"/>
        <v>-8.3171618016992244E-2</v>
      </c>
      <c r="BY18" s="19">
        <f t="shared" si="18"/>
        <v>2.5848547314801795E-2</v>
      </c>
      <c r="BZ18" s="19">
        <f t="shared" si="19"/>
        <v>0.12262697899125952</v>
      </c>
      <c r="CA18" s="19">
        <f t="shared" si="20"/>
        <v>1.7701045980601737E-2</v>
      </c>
      <c r="CB18" s="19">
        <f t="shared" si="21"/>
        <v>-1.3993224968777973E-3</v>
      </c>
      <c r="CC18" s="19">
        <f t="shared" si="22"/>
        <v>0.10650355236328202</v>
      </c>
      <c r="CD18" s="19">
        <f t="shared" si="23"/>
        <v>1.424148105783174E-2</v>
      </c>
      <c r="CE18" s="19">
        <f t="shared" si="24"/>
        <v>-5.5224645127171956E-2</v>
      </c>
      <c r="CF18" s="19">
        <f t="shared" si="25"/>
        <v>-2.134868019042746E-2</v>
      </c>
      <c r="CG18" s="19">
        <f t="shared" si="26"/>
        <v>-6.7355445383766366E-2</v>
      </c>
      <c r="CH18" s="19">
        <f t="shared" si="27"/>
        <v>-0.19543988063212514</v>
      </c>
      <c r="CI18" s="19">
        <f t="shared" si="28"/>
        <v>0.11063699913295855</v>
      </c>
      <c r="CJ18" s="19">
        <f t="shared" si="29"/>
        <v>-3.454424205699258E-2</v>
      </c>
      <c r="CK18" s="19">
        <f t="shared" si="30"/>
        <v>5.264173262931493E-2</v>
      </c>
      <c r="CL18" s="19">
        <f t="shared" si="31"/>
        <v>-9.5121792361540169E-2</v>
      </c>
      <c r="CM18" s="19">
        <f t="shared" si="32"/>
        <v>-5.5166947512315434E-2</v>
      </c>
      <c r="CN18" s="19">
        <f t="shared" si="33"/>
        <v>0.10030874151510583</v>
      </c>
      <c r="CO18" s="19">
        <f t="shared" si="34"/>
        <v>3.3546554629969361E-2</v>
      </c>
      <c r="CP18" s="19">
        <f t="shared" si="35"/>
        <v>5.1940534324371734E-2</v>
      </c>
      <c r="CQ18" s="19">
        <f t="shared" si="36"/>
        <v>2.168357305550872E-3</v>
      </c>
      <c r="CR18" s="19">
        <f t="shared" si="37"/>
        <v>3.5791135069822566E-2</v>
      </c>
      <c r="CS18" s="19">
        <f t="shared" si="38"/>
        <v>1.8305330514592599E-2</v>
      </c>
      <c r="CT18" s="19">
        <f t="shared" si="39"/>
        <v>-0.15499260465040587</v>
      </c>
      <c r="CU18" s="19">
        <f t="shared" si="40"/>
        <v>0.14855657202494088</v>
      </c>
      <c r="CV18" s="19">
        <f t="shared" si="41"/>
        <v>-4.809469424868229E-2</v>
      </c>
      <c r="CW18" s="19">
        <f t="shared" si="42"/>
        <v>0.11014091060998754</v>
      </c>
      <c r="CX18" s="19">
        <f t="shared" si="43"/>
        <v>-2.2797870567354162E-2</v>
      </c>
      <c r="CY18" s="19">
        <f t="shared" si="44"/>
        <v>3.8502941516523004E-2</v>
      </c>
      <c r="CZ18" s="19">
        <f t="shared" si="45"/>
        <v>3.9061800083747489E-2</v>
      </c>
      <c r="DA18" s="19">
        <f t="shared" si="46"/>
        <v>-2.9738955834038849E-3</v>
      </c>
      <c r="DB18" s="19">
        <f t="shared" si="47"/>
        <v>-5.7326865721548659E-3</v>
      </c>
      <c r="DC18" s="19">
        <f t="shared" si="48"/>
        <v>-1.2496855894931214E-3</v>
      </c>
      <c r="DD18" s="19">
        <f t="shared" si="49"/>
        <v>7.6870972735340271E-2</v>
      </c>
      <c r="DE18" s="19">
        <f t="shared" si="50"/>
        <v>1.6095267515989775E-3</v>
      </c>
      <c r="DF18" s="19">
        <f t="shared" si="51"/>
        <v>5.5763881906482737E-2</v>
      </c>
      <c r="DG18" s="19">
        <f t="shared" si="52"/>
        <v>-2.5345774820228484E-2</v>
      </c>
      <c r="DH18" s="19">
        <f t="shared" si="53"/>
        <v>-3.8796054667125324E-2</v>
      </c>
      <c r="DI18" s="19">
        <f t="shared" si="54"/>
        <v>-3.0459378646041757E-2</v>
      </c>
      <c r="DJ18" s="19">
        <f t="shared" si="55"/>
        <v>-1.5156118489505044E-2</v>
      </c>
      <c r="DK18" s="19">
        <f t="shared" si="56"/>
        <v>3.7045970695047004E-2</v>
      </c>
      <c r="DL18" s="19">
        <f t="shared" si="57"/>
        <v>7.5583953440915286E-2</v>
      </c>
      <c r="DM18" s="19">
        <f t="shared" si="58"/>
        <v>7.9097499203440336E-2</v>
      </c>
      <c r="DN18" s="19">
        <f t="shared" si="59"/>
        <v>-1.6563361951033695E-2</v>
      </c>
      <c r="DO18" s="19">
        <f t="shared" si="60"/>
        <v>-7.5326496572068691E-2</v>
      </c>
      <c r="DP18" s="19">
        <f t="shared" si="61"/>
        <v>-3.2800800026412169E-2</v>
      </c>
      <c r="DQ18" s="19">
        <f t="shared" si="62"/>
        <v>0.11467702410915748</v>
      </c>
      <c r="DR18" s="19">
        <f t="shared" si="63"/>
        <v>-4.5138004970256995E-2</v>
      </c>
      <c r="DS18" s="19">
        <f t="shared" si="64"/>
        <v>2.1434655371325384E-2</v>
      </c>
      <c r="DT18" s="19">
        <f t="shared" si="65"/>
        <v>4.1865522422466217E-2</v>
      </c>
      <c r="DU18" s="19">
        <f t="shared" si="66"/>
        <v>2.5183838644588175E-2</v>
      </c>
      <c r="DV18" s="19">
        <f t="shared" si="67"/>
        <v>9.8261071667864686E-2</v>
      </c>
      <c r="DW18" s="19">
        <f t="shared" si="68"/>
        <v>2.8472972980314148E-2</v>
      </c>
      <c r="DX18" s="19">
        <f t="shared" si="69"/>
        <v>-6.8980700941945194E-3</v>
      </c>
      <c r="DY18" s="19">
        <f t="shared" si="70"/>
        <v>3.9125278362421856E-3</v>
      </c>
      <c r="DZ18" s="19">
        <f t="shared" si="71"/>
        <v>3.6459368673579018E-2</v>
      </c>
      <c r="EA18" s="19">
        <f t="shared" si="72"/>
        <v>-1.5887543299268003E-2</v>
      </c>
      <c r="EB18" s="19">
        <f t="shared" si="73"/>
        <v>-4.597520491143503E-2</v>
      </c>
      <c r="EC18" s="19">
        <f t="shared" si="74"/>
        <v>-5.161623647773117E-2</v>
      </c>
      <c r="ED18" s="19">
        <f t="shared" si="75"/>
        <v>-1.9442444334084708E-2</v>
      </c>
      <c r="EE18" s="19">
        <f t="shared" si="76"/>
        <v>5.4258498785773268E-2</v>
      </c>
      <c r="EF18" s="19">
        <f t="shared" si="77"/>
        <v>-7.4667029251849426E-2</v>
      </c>
      <c r="EG18" s="19">
        <f t="shared" si="78"/>
        <v>-0.11304661610832556</v>
      </c>
      <c r="EH18" s="19">
        <f t="shared" si="79"/>
        <v>-4.544059920343424E-2</v>
      </c>
      <c r="EI18" s="19">
        <f t="shared" si="80"/>
        <v>0.11084199751748236</v>
      </c>
      <c r="EJ18" s="19">
        <f t="shared" si="81"/>
        <v>8.3635194967060844E-2</v>
      </c>
      <c r="EK18" s="19">
        <f t="shared" si="82"/>
        <v>4.2057716473457463E-2</v>
      </c>
      <c r="EL18" s="19">
        <f t="shared" si="83"/>
        <v>5.9229003480108622E-2</v>
      </c>
      <c r="EM18" s="19">
        <f t="shared" si="84"/>
        <v>8.5420930539563678E-3</v>
      </c>
      <c r="EN18" s="19">
        <f t="shared" si="85"/>
        <v>-4.9491665442079502E-2</v>
      </c>
      <c r="EO18" s="19">
        <f t="shared" si="86"/>
        <v>5.689927774855974E-2</v>
      </c>
      <c r="EP18" s="19">
        <f t="shared" si="87"/>
        <v>-4.5623491777602831E-2</v>
      </c>
      <c r="EQ18" s="19">
        <f t="shared" si="88"/>
        <v>1.720210849556203E-2</v>
      </c>
      <c r="ER18" s="19">
        <f t="shared" si="89"/>
        <v>-5.1766845685958018E-2</v>
      </c>
      <c r="ES18" s="19">
        <f t="shared" si="90"/>
        <v>1.2683255083540068E-2</v>
      </c>
      <c r="ET18" s="19">
        <f t="shared" si="91"/>
        <v>3.1493909175433377E-2</v>
      </c>
      <c r="EU18" s="19">
        <f t="shared" si="92"/>
        <v>1.3409132731103668E-3</v>
      </c>
      <c r="EV18" s="19">
        <f t="shared" si="93"/>
        <v>-5.3601542745089659E-2</v>
      </c>
      <c r="EW18" s="19">
        <f t="shared" si="94"/>
        <v>4.1618773255885921E-2</v>
      </c>
      <c r="EX18" s="19">
        <f t="shared" si="95"/>
        <v>7.0351549397829061E-3</v>
      </c>
      <c r="EY18" s="19">
        <f t="shared" si="96"/>
        <v>-4.3933047691981919E-2</v>
      </c>
      <c r="EZ18" s="19">
        <f t="shared" si="97"/>
        <v>2.2022274985254109E-2</v>
      </c>
      <c r="FA18" s="19">
        <f t="shared" si="98"/>
        <v>-4.0566856828950781E-3</v>
      </c>
      <c r="FB18" s="19">
        <f t="shared" si="99"/>
        <v>-2.7839715453266134E-3</v>
      </c>
      <c r="FC18" s="19">
        <f t="shared" si="100"/>
        <v>-4.0195026271230283E-3</v>
      </c>
      <c r="FD18" s="19">
        <f t="shared" si="101"/>
        <v>1.6396640759639869E-2</v>
      </c>
      <c r="FE18" s="19">
        <f t="shared" si="102"/>
        <v>2.8923191945473548E-2</v>
      </c>
      <c r="FF18" s="19">
        <f t="shared" si="103"/>
        <v>7.7170672279327501E-3</v>
      </c>
      <c r="FG18" s="19">
        <f t="shared" si="104"/>
        <v>2.643529095119046E-2</v>
      </c>
      <c r="FH18" s="19">
        <f t="shared" si="105"/>
        <v>-1.845082950857635E-2</v>
      </c>
      <c r="FI18" s="19">
        <f t="shared" si="106"/>
        <v>4.5191561415517612E-2</v>
      </c>
      <c r="FJ18" s="19">
        <f t="shared" si="107"/>
        <v>1.0689731364130983E-2</v>
      </c>
      <c r="FK18" s="19">
        <f t="shared" si="108"/>
        <v>3.0670476523194212E-2</v>
      </c>
      <c r="FL18" s="19">
        <f t="shared" si="109"/>
        <v>-2.4584727216994118E-3</v>
      </c>
      <c r="FM18" s="19">
        <f t="shared" si="110"/>
        <v>4.5426204758534094E-3</v>
      </c>
      <c r="FN18" s="19">
        <f t="shared" si="111"/>
        <v>-6.7551275870653793E-2</v>
      </c>
      <c r="FO18" s="19">
        <f t="shared" si="112"/>
        <v>-4.5573329162935661E-2</v>
      </c>
      <c r="FP18" s="19">
        <f t="shared" si="113"/>
        <v>4.0158996117951595E-2</v>
      </c>
      <c r="FQ18" s="19">
        <f t="shared" si="114"/>
        <v>4.4638059959999365E-2</v>
      </c>
      <c r="FR18" s="19">
        <f t="shared" si="115"/>
        <v>-4.3332300611187202E-2</v>
      </c>
      <c r="FS18" s="19">
        <f t="shared" si="116"/>
        <v>-3.1746306556828641E-2</v>
      </c>
      <c r="FT18" s="19">
        <f t="shared" si="117"/>
        <v>-3.7645570379901683E-2</v>
      </c>
      <c r="FU18" s="19">
        <f t="shared" si="118"/>
        <v>-3.2215815806884485E-2</v>
      </c>
      <c r="FV18" s="19">
        <f t="shared" si="119"/>
        <v>7.3449303091756679E-2</v>
      </c>
      <c r="FW18" s="19">
        <f t="shared" si="120"/>
        <v>-3.8740451899720751E-2</v>
      </c>
      <c r="FX18" s="19">
        <f t="shared" si="121"/>
        <v>-2.4821081346862894E-2</v>
      </c>
      <c r="FY18" s="19">
        <f t="shared" si="122"/>
        <v>2.7687547747490493E-2</v>
      </c>
      <c r="FZ18" s="19">
        <f t="shared" si="123"/>
        <v>7.382962900717005E-2</v>
      </c>
      <c r="GA18" s="19">
        <f t="shared" si="124"/>
        <v>5.2912537878241128E-2</v>
      </c>
      <c r="GB18" s="19">
        <f t="shared" si="125"/>
        <v>-1.2260895899385282E-2</v>
      </c>
      <c r="GC18" s="19">
        <f t="shared" si="126"/>
        <v>1.5894053501833039E-2</v>
      </c>
      <c r="GD18" s="19">
        <f t="shared" si="127"/>
        <v>5.4271363052074806E-2</v>
      </c>
      <c r="GE18" s="19">
        <f t="shared" si="128"/>
        <v>2.836799968963799E-3</v>
      </c>
      <c r="GF18" s="19">
        <f t="shared" si="129"/>
        <v>1.2832277581793949E-2</v>
      </c>
      <c r="GG18" s="19">
        <f t="shared" si="130"/>
        <v>1.2909237462354728E-2</v>
      </c>
      <c r="GH18" s="19">
        <f t="shared" si="131"/>
        <v>1.3760461062349183E-2</v>
      </c>
      <c r="GI18" s="19">
        <f t="shared" si="132"/>
        <v>-1.7477429533331423E-2</v>
      </c>
      <c r="GJ18" s="19">
        <f t="shared" si="133"/>
        <v>-4.1562480056809847E-2</v>
      </c>
      <c r="GK18" s="19">
        <f t="shared" si="134"/>
        <v>2.5786538389935387E-2</v>
      </c>
      <c r="GL18" s="19">
        <f t="shared" si="135"/>
        <v>2.4068919959388424E-2</v>
      </c>
      <c r="GM18" s="19">
        <f t="shared" si="136"/>
        <v>-1.2988546565191328E-2</v>
      </c>
      <c r="GN18" s="19">
        <f t="shared" si="137"/>
        <v>3.7169317988853257E-2</v>
      </c>
      <c r="GO18" s="19">
        <f t="shared" si="138"/>
        <v>-3.9606820265499776E-3</v>
      </c>
      <c r="GP18" s="19">
        <f t="shared" si="139"/>
        <v>-4.6034182496845544E-2</v>
      </c>
      <c r="GQ18" s="19">
        <f t="shared" si="140"/>
        <v>2.2207103699602104E-2</v>
      </c>
      <c r="GR18" s="19">
        <f t="shared" si="141"/>
        <v>2.535217849935556E-2</v>
      </c>
      <c r="GS18" s="19">
        <f t="shared" si="142"/>
        <v>-9.1242984015607043E-3</v>
      </c>
      <c r="GT18" s="19">
        <f t="shared" si="143"/>
        <v>9.1733751624161197E-3</v>
      </c>
      <c r="GU18" s="19">
        <f t="shared" si="144"/>
        <v>-3.3633308525979677E-2</v>
      </c>
      <c r="GV18" s="19">
        <f t="shared" si="145"/>
        <v>2.6357791430679844E-2</v>
      </c>
      <c r="GW18" s="19">
        <f t="shared" si="146"/>
        <v>-5.3259367301477512E-2</v>
      </c>
      <c r="GX18" s="19">
        <f t="shared" si="147"/>
        <v>4.5865895535088796E-3</v>
      </c>
      <c r="GY18" s="19">
        <f t="shared" si="148"/>
        <v>1.505673412760089E-3</v>
      </c>
      <c r="GZ18" s="19">
        <f t="shared" si="149"/>
        <v>-3.9364862940478584E-3</v>
      </c>
      <c r="HA18" s="19">
        <f t="shared" si="150"/>
        <v>7.608003268388952E-3</v>
      </c>
      <c r="HB18" s="19">
        <f t="shared" si="151"/>
        <v>-1.5618758846280389E-2</v>
      </c>
      <c r="HC18" s="19">
        <f t="shared" si="152"/>
        <v>2.9331908863938549E-2</v>
      </c>
      <c r="HD18" s="19">
        <f t="shared" si="153"/>
        <v>1.2274846839860354E-2</v>
      </c>
      <c r="HE18" s="19">
        <f t="shared" si="154"/>
        <v>-3.4870341053501175E-3</v>
      </c>
      <c r="HF18" s="19">
        <f t="shared" si="155"/>
        <v>5.4018416758044197E-2</v>
      </c>
      <c r="HG18" s="19">
        <f t="shared" si="156"/>
        <v>-1.8643202968628869E-2</v>
      </c>
      <c r="HH18" s="19">
        <f t="shared" si="157"/>
        <v>-1.2200016483433052E-2</v>
      </c>
      <c r="HI18" s="19">
        <f t="shared" si="158"/>
        <v>-1.1828870726055207E-2</v>
      </c>
      <c r="HJ18" s="19">
        <f t="shared" si="159"/>
        <v>2.1285835238764594E-3</v>
      </c>
      <c r="HK18" s="19">
        <f t="shared" si="160"/>
        <v>3.5479128347646327E-3</v>
      </c>
      <c r="HL18" s="19">
        <f t="shared" si="161"/>
        <v>-3.2113154047356374E-2</v>
      </c>
      <c r="HM18" s="19">
        <f t="shared" si="162"/>
        <v>9.528512082264573E-3</v>
      </c>
      <c r="HN18" s="19">
        <f t="shared" si="163"/>
        <v>9.7171058598233273E-3</v>
      </c>
      <c r="HO18" s="19">
        <f t="shared" si="164"/>
        <v>5.8801468249463085E-3</v>
      </c>
      <c r="HP18" s="19">
        <f t="shared" si="165"/>
        <v>1.2546951084935198E-2</v>
      </c>
      <c r="HQ18" s="19">
        <f t="shared" si="166"/>
        <v>-2.0947142046223277E-2</v>
      </c>
      <c r="HR18" s="19">
        <f t="shared" si="167"/>
        <v>3.8799526201740875E-2</v>
      </c>
      <c r="HS18" s="19">
        <f t="shared" si="168"/>
        <v>-4.3463114619529786E-2</v>
      </c>
      <c r="HT18" s="19">
        <f t="shared" si="169"/>
        <v>-4.7960193734771783E-3</v>
      </c>
      <c r="HU18" s="19">
        <f t="shared" si="170"/>
        <v>-5.5538832527386006E-2</v>
      </c>
      <c r="HV18" s="19">
        <f t="shared" si="171"/>
        <v>-5.3672317822404114E-3</v>
      </c>
      <c r="HW18" s="19">
        <f t="shared" si="172"/>
        <v>-7.0127578935433421E-2</v>
      </c>
      <c r="HX18" s="19">
        <f t="shared" si="173"/>
        <v>-1.3488196907609495E-2</v>
      </c>
      <c r="HY18" s="19">
        <f t="shared" si="174"/>
        <v>2.4292637277621987E-2</v>
      </c>
      <c r="HZ18" s="19">
        <f t="shared" si="175"/>
        <v>9.2292495204873148E-3</v>
      </c>
      <c r="IA18" s="19">
        <f t="shared" si="176"/>
        <v>-3.0304570332144731E-3</v>
      </c>
      <c r="IB18" s="19">
        <f t="shared" si="177"/>
        <v>-1.3344527954874064E-2</v>
      </c>
      <c r="IC18" s="19">
        <f t="shared" si="178"/>
        <v>-3.5561967094852931E-2</v>
      </c>
      <c r="ID18" s="19">
        <f t="shared" si="179"/>
        <v>2.4578158871070732E-2</v>
      </c>
      <c r="IE18" s="19">
        <f t="shared" si="180"/>
        <v>-6.3109071108468306E-2</v>
      </c>
      <c r="IF18" s="19">
        <f t="shared" si="181"/>
        <v>-2.6200686713580335E-2</v>
      </c>
      <c r="IG18" s="19">
        <f t="shared" si="182"/>
        <v>-9.6391355489208741E-2</v>
      </c>
      <c r="IH18" s="19">
        <f t="shared" si="183"/>
        <v>-5.3284699504179134E-3</v>
      </c>
      <c r="II18" s="19">
        <f t="shared" si="184"/>
        <v>-8.1020046874521467E-3</v>
      </c>
      <c r="IJ18" s="19">
        <f t="shared" si="185"/>
        <v>-2.3410552233625648E-2</v>
      </c>
      <c r="IK18" s="19">
        <f t="shared" si="186"/>
        <v>9.7400430580698361E-2</v>
      </c>
      <c r="IL18" s="19">
        <f t="shared" si="187"/>
        <v>-1.3583246814197536E-2</v>
      </c>
      <c r="IM18" s="19">
        <f t="shared" si="188"/>
        <v>1.9795979511950446E-2</v>
      </c>
      <c r="IN18" s="19">
        <f t="shared" si="189"/>
        <v>-4.2539887302032731E-2</v>
      </c>
      <c r="IO18" s="19">
        <f t="shared" si="190"/>
        <v>-1.5838448387809789E-2</v>
      </c>
      <c r="IP18" s="19">
        <f t="shared" si="191"/>
        <v>2.8514185015738214E-2</v>
      </c>
      <c r="IQ18" s="19">
        <f t="shared" si="192"/>
        <v>-6.7348976959342277E-2</v>
      </c>
      <c r="IR18" s="19">
        <f t="shared" si="193"/>
        <v>-1.1265297726898438E-2</v>
      </c>
      <c r="IS18" s="19">
        <f t="shared" si="193"/>
        <v>-0.1228588657859998</v>
      </c>
      <c r="IT18" s="19">
        <f t="shared" si="193"/>
        <v>-3.2687030741903378E-2</v>
      </c>
      <c r="IU18" s="19">
        <f t="shared" si="193"/>
        <v>-1.6925830127891062E-2</v>
      </c>
      <c r="IV18" s="19">
        <f t="shared" si="193"/>
        <v>-2.9575002373194104E-2</v>
      </c>
      <c r="IW18" s="19">
        <f t="shared" si="193"/>
        <v>1.9105513072669167E-2</v>
      </c>
      <c r="IX18" s="19">
        <f t="shared" si="193"/>
        <v>1.9625490008714275E-2</v>
      </c>
      <c r="IY18" s="19">
        <f t="shared" si="193"/>
        <v>-1.4811036995488136E-2</v>
      </c>
      <c r="IZ18" s="19">
        <f t="shared" si="193"/>
        <v>2.0691541595145857E-2</v>
      </c>
      <c r="JA18" s="19">
        <f t="shared" si="193"/>
        <v>-1.1086043582222205E-2</v>
      </c>
      <c r="JB18" s="19">
        <f t="shared" si="193"/>
        <v>9.0388633498487359E-2</v>
      </c>
      <c r="JC18" s="19">
        <f t="shared" si="193"/>
        <v>-5.0999630104610838E-2</v>
      </c>
      <c r="JD18" s="19">
        <f t="shared" si="193"/>
        <v>-1.8487747574488234E-2</v>
      </c>
      <c r="JE18" s="19">
        <f t="shared" si="193"/>
        <v>2.7209425545764443E-3</v>
      </c>
      <c r="JF18" s="19">
        <f t="shared" si="193"/>
        <v>0.10062421549305767</v>
      </c>
      <c r="JG18" s="19">
        <f t="shared" si="193"/>
        <v>-1.0090882120826539E-2</v>
      </c>
      <c r="JH18" s="19">
        <f t="shared" si="193"/>
        <v>3.4719229405773655E-2</v>
      </c>
      <c r="JI18" s="19">
        <f t="shared" si="193"/>
        <v>7.1855362878757267E-2</v>
      </c>
      <c r="JJ18" s="19">
        <f t="shared" si="193"/>
        <v>-2.5952473817918653E-2</v>
      </c>
      <c r="JK18" s="19">
        <f t="shared" si="193"/>
        <v>3.698049985586227E-2</v>
      </c>
      <c r="JL18" s="19">
        <f t="shared" si="193"/>
        <v>3.3921831943643177E-2</v>
      </c>
      <c r="JM18" s="19">
        <f t="shared" si="193"/>
        <v>-8.848222101847425E-2</v>
      </c>
      <c r="JN18" s="19">
        <f t="shared" si="194"/>
        <v>0.1203644503513821</v>
      </c>
      <c r="JO18" s="19">
        <f t="shared" si="194"/>
        <v>-4.9485831373066169E-2</v>
      </c>
      <c r="JP18" s="19">
        <f t="shared" ref="JP18:KM18" si="207">JP8/JO8-1</f>
        <v>-8.7205283737270545E-3</v>
      </c>
      <c r="JQ18" s="19">
        <f t="shared" si="207"/>
        <v>-4.6987826498666618E-2</v>
      </c>
      <c r="JR18" s="19">
        <f t="shared" si="207"/>
        <v>-1.6309620639700539E-2</v>
      </c>
      <c r="JS18" s="19">
        <f t="shared" si="207"/>
        <v>1.4293996753762972E-2</v>
      </c>
      <c r="JT18" s="19">
        <f t="shared" si="207"/>
        <v>2.0884009497381228E-2</v>
      </c>
      <c r="JU18" s="19">
        <f t="shared" si="207"/>
        <v>-5.8590274249377128E-2</v>
      </c>
      <c r="JV18" s="19">
        <f t="shared" si="207"/>
        <v>4.7757722822066029E-2</v>
      </c>
      <c r="JW18" s="19">
        <f t="shared" si="207"/>
        <v>1.2829069639794799E-2</v>
      </c>
      <c r="JX18" s="19">
        <f t="shared" si="207"/>
        <v>3.898782574173465E-2</v>
      </c>
      <c r="JY18" s="19">
        <f t="shared" si="207"/>
        <v>6.7811488620084903E-2</v>
      </c>
      <c r="JZ18" s="19">
        <f t="shared" si="207"/>
        <v>6.9553011669947207E-3</v>
      </c>
      <c r="KA18" s="19">
        <f t="shared" si="207"/>
        <v>-2.0787051992808059E-2</v>
      </c>
      <c r="KB18" s="19">
        <f t="shared" si="207"/>
        <v>-2.8903858750096378E-2</v>
      </c>
      <c r="KC18" s="19">
        <f t="shared" si="207"/>
        <v>2.43095613823332E-2</v>
      </c>
      <c r="KD18" s="19">
        <f t="shared" si="207"/>
        <v>-8.4914145398456098E-2</v>
      </c>
      <c r="KE18" s="19">
        <f t="shared" si="207"/>
        <v>-2.3793133198037886E-3</v>
      </c>
      <c r="KF18" s="19">
        <f t="shared" si="207"/>
        <v>-8.2331464792979592E-3</v>
      </c>
      <c r="KG18" s="19">
        <f t="shared" si="207"/>
        <v>4.7069898622051243E-2</v>
      </c>
      <c r="KH18" s="19">
        <f t="shared" si="207"/>
        <v>-3.5888017552559992E-3</v>
      </c>
      <c r="KI18" s="19">
        <f t="shared" si="207"/>
        <v>5.8120285938620064E-2</v>
      </c>
      <c r="KJ18" s="19">
        <f t="shared" si="207"/>
        <v>0.10827688840881611</v>
      </c>
      <c r="KK18" s="19">
        <f t="shared" si="207"/>
        <v>3.3481159906147751E-2</v>
      </c>
      <c r="KL18" s="19">
        <f t="shared" si="207"/>
        <v>6.2522001498024338E-2</v>
      </c>
      <c r="KM18" s="19">
        <f t="shared" si="207"/>
        <v>-9.2049554377520604E-2</v>
      </c>
      <c r="KN18" s="19">
        <f t="shared" si="196"/>
        <v>-1.4171037415283139E-2</v>
      </c>
      <c r="KO18" s="19">
        <f t="shared" si="197"/>
        <v>-1.9837652479301804E-2</v>
      </c>
      <c r="KP18" s="19">
        <f t="shared" si="197"/>
        <v>-0.10970853048332785</v>
      </c>
      <c r="KQ18" s="19">
        <f t="shared" si="197"/>
        <v>2.5266519278470012E-2</v>
      </c>
      <c r="KR18" s="19">
        <f t="shared" si="197"/>
        <v>3.9422866290549363E-2</v>
      </c>
      <c r="KS18" s="19">
        <f t="shared" si="197"/>
        <v>7.472827337576371E-3</v>
      </c>
      <c r="KT18" s="19">
        <f t="shared" si="197"/>
        <v>-3.8725137007793231E-2</v>
      </c>
      <c r="KU18" s="19">
        <f t="shared" si="197"/>
        <v>8.4978340102351613E-2</v>
      </c>
      <c r="KV18" s="19">
        <f t="shared" si="197"/>
        <v>-4.9004311932594469E-3</v>
      </c>
      <c r="KW18" s="19">
        <f t="shared" si="197"/>
        <v>3.3358505086637624E-2</v>
      </c>
      <c r="KX18" s="19">
        <f t="shared" si="197"/>
        <v>5.3292142379931962E-2</v>
      </c>
      <c r="KY18" s="19">
        <f t="shared" si="197"/>
        <v>-4.3031781208673126E-2</v>
      </c>
      <c r="KZ18" s="19">
        <f t="shared" si="197"/>
        <v>-0.10485993610785416</v>
      </c>
      <c r="LA18" s="19">
        <f t="shared" si="197"/>
        <v>-0.15574861349219105</v>
      </c>
      <c r="LB18" s="19">
        <f t="shared" si="197"/>
        <v>1.4757043092030742E-3</v>
      </c>
      <c r="LC18" s="19">
        <f t="shared" si="197"/>
        <v>1.2608173492876462E-2</v>
      </c>
      <c r="LD18" s="19">
        <f t="shared" si="197"/>
        <v>7.2037916312551298E-2</v>
      </c>
      <c r="LE18" s="19">
        <f t="shared" si="197"/>
        <v>5.1714788219636265E-2</v>
      </c>
      <c r="LF18" s="19">
        <f t="shared" si="197"/>
        <v>-1.0110974271834161E-2</v>
      </c>
      <c r="LG18" s="19">
        <f t="shared" si="197"/>
        <v>9.6154285859473276E-4</v>
      </c>
      <c r="LH18" s="19">
        <f t="shared" si="197"/>
        <v>2.6868162118282912E-2</v>
      </c>
      <c r="LI18" s="19">
        <f t="shared" si="197"/>
        <v>2.371307575906334E-2</v>
      </c>
      <c r="LJ18" s="19">
        <f t="shared" si="197"/>
        <v>-9.5276640686109415E-3</v>
      </c>
      <c r="LK18" s="19">
        <f t="shared" si="197"/>
        <v>-9.6140783140837849E-3</v>
      </c>
      <c r="LL18" s="19">
        <f t="shared" si="197"/>
        <v>-5.2613301234690435E-2</v>
      </c>
      <c r="LM18" s="19">
        <f t="shared" si="197"/>
        <v>4.4777235270869742E-3</v>
      </c>
      <c r="LN18" s="19">
        <f t="shared" si="197"/>
        <v>-5.3836836190646054E-4</v>
      </c>
      <c r="LO18" s="19">
        <f t="shared" si="197"/>
        <v>4.1172049341331229E-2</v>
      </c>
      <c r="LP18" s="19">
        <f t="shared" si="197"/>
        <v>-2.0676093892642577E-2</v>
      </c>
      <c r="LQ18" s="19">
        <f t="shared" si="197"/>
        <v>2.5435806547023265E-2</v>
      </c>
      <c r="LR18" s="19">
        <f t="shared" si="197"/>
        <v>-1.1635071623159354E-2</v>
      </c>
      <c r="LS18" s="19">
        <f t="shared" si="197"/>
        <v>-2.9371121621491803E-2</v>
      </c>
      <c r="LT18" s="19">
        <f t="shared" si="197"/>
        <v>4.4706427506915558E-2</v>
      </c>
      <c r="LU18" s="19">
        <f t="shared" si="197"/>
        <v>-4.1763266121081388E-2</v>
      </c>
      <c r="LV18" s="19">
        <f t="shared" si="197"/>
        <v>-5.2730153256860701E-2</v>
      </c>
      <c r="LW18" s="19">
        <f t="shared" si="197"/>
        <v>6.223035173809266E-2</v>
      </c>
      <c r="LX18" s="19">
        <f t="shared" si="197"/>
        <v>-1.7534779055159988E-2</v>
      </c>
      <c r="LY18" s="19">
        <f t="shared" si="197"/>
        <v>4.1419281906386551E-2</v>
      </c>
      <c r="LZ18" s="19">
        <f t="shared" si="197"/>
        <v>-6.8612773933399707E-2</v>
      </c>
      <c r="MA18" s="19">
        <f t="shared" si="197"/>
        <v>9.3560733348512226E-3</v>
      </c>
      <c r="MB18" s="19">
        <f t="shared" si="197"/>
        <v>3.7215818205043938E-2</v>
      </c>
      <c r="MC18" s="19">
        <f t="shared" si="199"/>
        <v>3.9122651327466951E-2</v>
      </c>
      <c r="MD18" s="19">
        <f t="shared" si="199"/>
        <v>2.5300998807591846E-2</v>
      </c>
      <c r="ME18" s="19">
        <f t="shared" si="199"/>
        <v>8.8961538474250368E-3</v>
      </c>
      <c r="MF18" s="19">
        <f t="shared" si="199"/>
        <v>3.1014355986635156E-2</v>
      </c>
      <c r="MG18" s="19">
        <f t="shared" si="199"/>
        <v>2.3955175848711763E-2</v>
      </c>
      <c r="MH18" s="19">
        <f t="shared" si="199"/>
        <v>1.6777669089244718E-2</v>
      </c>
      <c r="MI18" s="19">
        <f t="shared" si="199"/>
        <v>-7.8756181805368364E-3</v>
      </c>
      <c r="MJ18" s="19">
        <f t="shared" si="199"/>
        <v>-1.6377470143081885E-2</v>
      </c>
      <c r="MK18" s="19">
        <f t="shared" si="199"/>
        <v>-7.6526987344804898E-4</v>
      </c>
      <c r="ML18" s="19">
        <f t="shared" si="199"/>
        <v>2.3826191823275389E-2</v>
      </c>
      <c r="MM18" s="19">
        <f t="shared" si="199"/>
        <v>-1.5128350102913912E-2</v>
      </c>
      <c r="MN18" s="19">
        <f t="shared" si="199"/>
        <v>5.2854880727517539E-2</v>
      </c>
      <c r="MO18" s="19">
        <f t="shared" si="199"/>
        <v>6.4041554672538137E-3</v>
      </c>
      <c r="MP18" s="19">
        <f t="shared" si="199"/>
        <v>1.5184908983066459E-2</v>
      </c>
      <c r="MQ18" s="19">
        <f t="shared" si="199"/>
        <v>-3.3957979454676157E-2</v>
      </c>
      <c r="MR18" s="19">
        <f t="shared" si="199"/>
        <v>4.0148462140932928E-2</v>
      </c>
      <c r="MS18" s="19">
        <f t="shared" si="199"/>
        <v>-1.6048748397415546E-2</v>
      </c>
      <c r="MT18" s="19">
        <f t="shared" si="199"/>
        <v>4.4862560867695356E-2</v>
      </c>
      <c r="MU18" s="19">
        <f t="shared" si="199"/>
        <v>-3.0341819469661635E-2</v>
      </c>
      <c r="MV18" s="19">
        <f t="shared" si="199"/>
        <v>-1.609979423402752E-2</v>
      </c>
      <c r="MW18" s="19">
        <f t="shared" si="199"/>
        <v>-5.1121707601800792E-2</v>
      </c>
      <c r="MX18" s="19">
        <f t="shared" si="199"/>
        <v>3.2146945546157824E-2</v>
      </c>
      <c r="MY18" s="19">
        <f t="shared" si="199"/>
        <v>2.2135300488634879E-3</v>
      </c>
      <c r="MZ18" s="19">
        <f t="shared" si="199"/>
        <v>-1.0948432573783973E-2</v>
      </c>
      <c r="NA18" s="19">
        <f t="shared" si="199"/>
        <v>-4.0104366381193302E-2</v>
      </c>
      <c r="NB18" s="19">
        <f t="shared" si="199"/>
        <v>2.0648722402345498E-3</v>
      </c>
      <c r="NC18" s="19">
        <f t="shared" si="199"/>
        <v>4.0370529484160977E-2</v>
      </c>
      <c r="ND18" s="19">
        <f t="shared" si="199"/>
        <v>-1.1134392003055216E-2</v>
      </c>
      <c r="NE18" s="19">
        <f t="shared" si="199"/>
        <v>-1.8988468303741457E-2</v>
      </c>
      <c r="NF18" s="19">
        <f t="shared" si="199"/>
        <v>-4.399443823254745E-2</v>
      </c>
      <c r="NG18" s="19">
        <f t="shared" si="199"/>
        <v>-1.3793785332984698E-2</v>
      </c>
      <c r="NH18" s="19">
        <f t="shared" si="200"/>
        <v>-4.4020524287513241E-2</v>
      </c>
      <c r="NI18" s="19">
        <f t="shared" si="200"/>
        <v>4.8201995542298537E-3</v>
      </c>
      <c r="NJ18" s="19">
        <f t="shared" ref="NJ18:NU18" si="208">NJ8/NI8-1</f>
        <v>3.3020609454409655E-2</v>
      </c>
      <c r="NK18" s="19">
        <f t="shared" si="208"/>
        <v>-5.9306786852716287E-2</v>
      </c>
      <c r="NL18" s="19">
        <f t="shared" si="208"/>
        <v>2.3264346438521821E-2</v>
      </c>
      <c r="NM18" s="19">
        <f t="shared" si="208"/>
        <v>1.5612977473616674E-2</v>
      </c>
      <c r="NN18" s="19">
        <f t="shared" si="208"/>
        <v>2.3654142349071039E-2</v>
      </c>
      <c r="NO18" s="19">
        <f t="shared" si="208"/>
        <v>5.3866824143649517E-2</v>
      </c>
      <c r="NP18" s="19">
        <f t="shared" si="208"/>
        <v>2.2454039569550721E-2</v>
      </c>
      <c r="NQ18" s="19">
        <f t="shared" si="208"/>
        <v>2.5506409751223424E-2</v>
      </c>
      <c r="NR18" s="19">
        <f t="shared" si="208"/>
        <v>8.8814078278609543E-3</v>
      </c>
      <c r="NS18" s="19">
        <f t="shared" si="208"/>
        <v>-3.6763279275550786E-2</v>
      </c>
      <c r="NT18" s="19">
        <f t="shared" si="208"/>
        <v>-1.4277601372292947E-2</v>
      </c>
      <c r="NU18" s="19">
        <f t="shared" si="208"/>
        <v>-1.4263464810237436E-2</v>
      </c>
    </row>
    <row r="19" spans="1:385" outlineLevel="1" x14ac:dyDescent="0.75">
      <c r="A19" s="11" t="s">
        <v>21</v>
      </c>
      <c r="B19" s="18" t="s">
        <v>3</v>
      </c>
      <c r="C19" s="18" t="s">
        <v>3</v>
      </c>
      <c r="D19" s="18" t="s">
        <v>3</v>
      </c>
      <c r="E19" s="18" t="s">
        <v>3</v>
      </c>
      <c r="F19" s="18" t="s">
        <v>3</v>
      </c>
      <c r="G19" s="18" t="s">
        <v>3</v>
      </c>
      <c r="H19" s="18" t="s">
        <v>3</v>
      </c>
      <c r="I19" s="18" t="s">
        <v>3</v>
      </c>
      <c r="J19" s="18" t="s">
        <v>3</v>
      </c>
      <c r="K19" s="18" t="s">
        <v>3</v>
      </c>
      <c r="L19" s="18" t="s">
        <v>3</v>
      </c>
      <c r="M19" s="18" t="s">
        <v>3</v>
      </c>
      <c r="N19" s="18" t="s">
        <v>3</v>
      </c>
      <c r="O19" s="18" t="s">
        <v>3</v>
      </c>
      <c r="P19" s="18" t="s">
        <v>3</v>
      </c>
      <c r="Q19" s="18" t="s">
        <v>3</v>
      </c>
      <c r="R19" s="18" t="s">
        <v>3</v>
      </c>
      <c r="S19" s="18" t="s">
        <v>3</v>
      </c>
      <c r="T19" s="18" t="s">
        <v>3</v>
      </c>
      <c r="U19" s="18" t="s">
        <v>3</v>
      </c>
      <c r="V19" s="18" t="s">
        <v>3</v>
      </c>
      <c r="W19" s="18" t="s">
        <v>3</v>
      </c>
      <c r="X19" s="18" t="s">
        <v>3</v>
      </c>
      <c r="Y19" s="18" t="s">
        <v>3</v>
      </c>
      <c r="Z19" s="18" t="s">
        <v>3</v>
      </c>
      <c r="AA19" s="18" t="s">
        <v>3</v>
      </c>
      <c r="AB19" s="18" t="s">
        <v>3</v>
      </c>
      <c r="AC19" s="18" t="s">
        <v>3</v>
      </c>
      <c r="AD19" s="18" t="s">
        <v>3</v>
      </c>
      <c r="AE19" s="18" t="s">
        <v>3</v>
      </c>
      <c r="AF19" s="18" t="s">
        <v>3</v>
      </c>
      <c r="AG19" s="18" t="s">
        <v>3</v>
      </c>
      <c r="AH19" s="18" t="s">
        <v>3</v>
      </c>
      <c r="AI19" s="18" t="s">
        <v>3</v>
      </c>
      <c r="AJ19" s="18" t="s">
        <v>3</v>
      </c>
      <c r="AK19" s="18" t="s">
        <v>3</v>
      </c>
      <c r="AL19" s="18" t="s">
        <v>3</v>
      </c>
      <c r="AM19" s="18" t="s">
        <v>3</v>
      </c>
      <c r="AN19" s="18" t="s">
        <v>3</v>
      </c>
      <c r="AO19" s="18" t="s">
        <v>3</v>
      </c>
      <c r="AP19" s="18" t="s">
        <v>3</v>
      </c>
      <c r="AQ19" s="18" t="s">
        <v>3</v>
      </c>
      <c r="AR19" s="18" t="s">
        <v>3</v>
      </c>
      <c r="AS19" s="18" t="s">
        <v>3</v>
      </c>
      <c r="AT19" s="18" t="s">
        <v>3</v>
      </c>
      <c r="AU19" s="18" t="s">
        <v>3</v>
      </c>
      <c r="AV19" s="18" t="s">
        <v>3</v>
      </c>
      <c r="AW19" s="18" t="s">
        <v>3</v>
      </c>
      <c r="AX19" s="18" t="s">
        <v>3</v>
      </c>
      <c r="AY19" s="18" t="s">
        <v>3</v>
      </c>
      <c r="AZ19" s="18" t="s">
        <v>3</v>
      </c>
      <c r="BA19" s="18" t="s">
        <v>3</v>
      </c>
      <c r="BB19" s="18" t="s">
        <v>3</v>
      </c>
      <c r="BC19" s="18" t="s">
        <v>3</v>
      </c>
      <c r="BD19" s="18" t="s">
        <v>3</v>
      </c>
      <c r="BE19" s="18" t="s">
        <v>3</v>
      </c>
      <c r="BF19" s="18" t="s">
        <v>3</v>
      </c>
      <c r="BG19" s="18" t="s">
        <v>3</v>
      </c>
      <c r="BH19" s="18" t="s">
        <v>3</v>
      </c>
      <c r="BI19" s="18" t="s">
        <v>3</v>
      </c>
      <c r="BJ19" s="18">
        <f>BJ9/BI9-1</f>
        <v>0.15835109155089255</v>
      </c>
      <c r="BK19" s="18">
        <f t="shared" si="204"/>
        <v>0.10368073594884075</v>
      </c>
      <c r="BL19" s="18">
        <f t="shared" si="204"/>
        <v>1.5399840137882537E-2</v>
      </c>
      <c r="BM19" s="18">
        <f t="shared" si="204"/>
        <v>-9.2803571550058583E-3</v>
      </c>
      <c r="BN19" s="18">
        <f t="shared" si="204"/>
        <v>-2.3878008405271323E-2</v>
      </c>
      <c r="BO19" s="18">
        <f t="shared" si="8"/>
        <v>-2.3589104972375319E-2</v>
      </c>
      <c r="BP19" s="18">
        <f t="shared" si="9"/>
        <v>-9.0137008148564179E-3</v>
      </c>
      <c r="BQ19" s="18">
        <f t="shared" si="10"/>
        <v>6.855262177632504E-2</v>
      </c>
      <c r="BR19" s="18">
        <f t="shared" si="11"/>
        <v>5.8343309937142207E-2</v>
      </c>
      <c r="BS19" s="18">
        <f t="shared" si="12"/>
        <v>-5.5427956213393026E-2</v>
      </c>
      <c r="BT19" s="18">
        <f t="shared" si="13"/>
        <v>-7.1251566157891189E-2</v>
      </c>
      <c r="BU19" s="18">
        <f t="shared" si="14"/>
        <v>-5.6107531401336286E-2</v>
      </c>
      <c r="BV19" s="18">
        <f t="shared" si="15"/>
        <v>7.6915136820621788E-2</v>
      </c>
      <c r="BW19" s="18">
        <f t="shared" si="16"/>
        <v>6.801485431100307E-2</v>
      </c>
      <c r="BX19" s="18">
        <f t="shared" si="17"/>
        <v>-6.2224760958161984E-2</v>
      </c>
      <c r="BY19" s="18">
        <f t="shared" si="18"/>
        <v>-8.8660689592435782E-3</v>
      </c>
      <c r="BZ19" s="18">
        <f t="shared" si="19"/>
        <v>2.8893337231718608E-2</v>
      </c>
      <c r="CA19" s="18">
        <f t="shared" si="20"/>
        <v>1.1394818574463894E-3</v>
      </c>
      <c r="CB19" s="18">
        <f t="shared" si="21"/>
        <v>2.9917864736791033E-2</v>
      </c>
      <c r="CC19" s="18">
        <f t="shared" si="22"/>
        <v>0.10274773266996595</v>
      </c>
      <c r="CD19" s="18">
        <f t="shared" si="23"/>
        <v>2.4999178282262724E-2</v>
      </c>
      <c r="CE19" s="18">
        <f t="shared" si="24"/>
        <v>-3.3056750946769853E-2</v>
      </c>
      <c r="CF19" s="18">
        <f t="shared" si="25"/>
        <v>-3.9132544964015969E-2</v>
      </c>
      <c r="CG19" s="18">
        <f t="shared" si="26"/>
        <v>1.9795987387249969E-2</v>
      </c>
      <c r="CH19" s="18">
        <f t="shared" si="27"/>
        <v>-0.25539878254449699</v>
      </c>
      <c r="CI19" s="18">
        <f t="shared" si="28"/>
        <v>8.5285323915461397E-2</v>
      </c>
      <c r="CJ19" s="18">
        <f t="shared" si="29"/>
        <v>1.8091655350302993E-2</v>
      </c>
      <c r="CK19" s="18">
        <f t="shared" si="30"/>
        <v>4.7690303865348227E-2</v>
      </c>
      <c r="CL19" s="18">
        <f t="shared" si="31"/>
        <v>-0.12818883258782432</v>
      </c>
      <c r="CM19" s="18">
        <f t="shared" si="32"/>
        <v>-1.9714298353291637E-3</v>
      </c>
      <c r="CN19" s="18">
        <f t="shared" si="33"/>
        <v>0.1029610779980159</v>
      </c>
      <c r="CO19" s="18">
        <f t="shared" si="34"/>
        <v>-1.4466586315843188E-2</v>
      </c>
      <c r="CP19" s="18">
        <f t="shared" si="35"/>
        <v>3.1207863417046289E-2</v>
      </c>
      <c r="CQ19" s="18">
        <f t="shared" si="36"/>
        <v>1.1914200390249929E-2</v>
      </c>
      <c r="CR19" s="18">
        <f t="shared" si="37"/>
        <v>6.7477838802554535E-2</v>
      </c>
      <c r="CS19" s="18">
        <f t="shared" si="38"/>
        <v>-1.488646398062754E-2</v>
      </c>
      <c r="CT19" s="18">
        <f t="shared" si="39"/>
        <v>-8.7955872686096837E-2</v>
      </c>
      <c r="CU19" s="18">
        <f t="shared" si="40"/>
        <v>7.4934786566934752E-2</v>
      </c>
      <c r="CV19" s="18">
        <f t="shared" si="41"/>
        <v>-3.7210093349927309E-2</v>
      </c>
      <c r="CW19" s="18">
        <f t="shared" si="42"/>
        <v>9.8038690472133094E-2</v>
      </c>
      <c r="CX19" s="18">
        <f t="shared" si="43"/>
        <v>-6.2008569663359658E-2</v>
      </c>
      <c r="CY19" s="18">
        <f t="shared" si="44"/>
        <v>4.0810258998000615E-2</v>
      </c>
      <c r="CZ19" s="18">
        <f t="shared" si="45"/>
        <v>4.6565662792926732E-2</v>
      </c>
      <c r="DA19" s="18">
        <f t="shared" si="46"/>
        <v>3.8414558957364786E-3</v>
      </c>
      <c r="DB19" s="18">
        <f t="shared" si="47"/>
        <v>1.6015416781414826E-2</v>
      </c>
      <c r="DC19" s="18">
        <f t="shared" si="48"/>
        <v>-2.9294947495522417E-2</v>
      </c>
      <c r="DD19" s="18">
        <f t="shared" si="49"/>
        <v>3.7143783189456991E-2</v>
      </c>
      <c r="DE19" s="18">
        <f t="shared" si="50"/>
        <v>8.0636618841732011E-2</v>
      </c>
      <c r="DF19" s="18">
        <f t="shared" si="51"/>
        <v>2.9092877145947327E-2</v>
      </c>
      <c r="DG19" s="18">
        <f t="shared" si="52"/>
        <v>-6.4409010594503657E-2</v>
      </c>
      <c r="DH19" s="18">
        <f t="shared" si="53"/>
        <v>5.5235800045183581E-4</v>
      </c>
      <c r="DI19" s="18">
        <f t="shared" si="54"/>
        <v>-2.3947139639213244E-2</v>
      </c>
      <c r="DJ19" s="18">
        <f t="shared" si="55"/>
        <v>-1.6616252670928588E-2</v>
      </c>
      <c r="DK19" s="18">
        <f t="shared" si="56"/>
        <v>3.8572410937276702E-2</v>
      </c>
      <c r="DL19" s="18">
        <f t="shared" si="57"/>
        <v>4.7938833393203373E-2</v>
      </c>
      <c r="DM19" s="18">
        <f t="shared" si="58"/>
        <v>7.4083428198402634E-2</v>
      </c>
      <c r="DN19" s="18">
        <f t="shared" si="59"/>
        <v>4.4839034177008852E-3</v>
      </c>
      <c r="DO19" s="18">
        <f t="shared" si="60"/>
        <v>-8.803605389725444E-2</v>
      </c>
      <c r="DP19" s="18">
        <f t="shared" si="61"/>
        <v>-5.9116670970372542E-2</v>
      </c>
      <c r="DQ19" s="18">
        <f t="shared" si="62"/>
        <v>0.18247652906720546</v>
      </c>
      <c r="DR19" s="18">
        <f t="shared" si="63"/>
        <v>-6.8755009503866593E-2</v>
      </c>
      <c r="DS19" s="18">
        <f t="shared" si="64"/>
        <v>4.0899863994336982E-3</v>
      </c>
      <c r="DT19" s="18">
        <f t="shared" si="65"/>
        <v>-3.5603366001458747E-3</v>
      </c>
      <c r="DU19" s="18">
        <f t="shared" si="66"/>
        <v>0.10279935958760134</v>
      </c>
      <c r="DV19" s="18">
        <f t="shared" si="67"/>
        <v>0.11027895546574507</v>
      </c>
      <c r="DW19" s="18">
        <f t="shared" si="68"/>
        <v>1.6455806498847148E-2</v>
      </c>
      <c r="DX19" s="18">
        <f t="shared" si="69"/>
        <v>-5.4256490963528359E-2</v>
      </c>
      <c r="DY19" s="18">
        <f t="shared" si="70"/>
        <v>5.9936351900411022E-2</v>
      </c>
      <c r="DZ19" s="18">
        <f t="shared" si="71"/>
        <v>-1.3607534928112397E-2</v>
      </c>
      <c r="EA19" s="18">
        <f t="shared" si="72"/>
        <v>-5.2458265693153816E-3</v>
      </c>
      <c r="EB19" s="18">
        <f t="shared" si="73"/>
        <v>8.346012566637917E-4</v>
      </c>
      <c r="EC19" s="18">
        <f t="shared" si="74"/>
        <v>-6.327148822573847E-2</v>
      </c>
      <c r="ED19" s="18">
        <f t="shared" si="75"/>
        <v>5.5598713509874553E-3</v>
      </c>
      <c r="EE19" s="18">
        <f t="shared" si="76"/>
        <v>-4.0351275348134208E-2</v>
      </c>
      <c r="EF19" s="18">
        <f t="shared" si="77"/>
        <v>-5.1119187718701276E-2</v>
      </c>
      <c r="EG19" s="18">
        <f t="shared" si="78"/>
        <v>-0.13725496179742935</v>
      </c>
      <c r="EH19" s="18">
        <f t="shared" si="79"/>
        <v>1.5103731909216656E-2</v>
      </c>
      <c r="EI19" s="18">
        <f t="shared" si="80"/>
        <v>6.9746653977752038E-2</v>
      </c>
      <c r="EJ19" s="18">
        <f t="shared" si="81"/>
        <v>0.13522190134286682</v>
      </c>
      <c r="EK19" s="18">
        <f t="shared" si="82"/>
        <v>-1.8066529089083017E-2</v>
      </c>
      <c r="EL19" s="18">
        <f t="shared" si="83"/>
        <v>4.1101436913861367E-2</v>
      </c>
      <c r="EM19" s="18">
        <f t="shared" si="84"/>
        <v>-1.5327600915780892E-2</v>
      </c>
      <c r="EN19" s="18">
        <f t="shared" si="85"/>
        <v>-2.7695441648357022E-2</v>
      </c>
      <c r="EO19" s="18">
        <f t="shared" si="86"/>
        <v>3.1337166384355131E-2</v>
      </c>
      <c r="EP19" s="18">
        <f t="shared" si="87"/>
        <v>-1.0082133520216918E-2</v>
      </c>
      <c r="EQ19" s="18">
        <f t="shared" si="88"/>
        <v>-1.9586495292235329E-2</v>
      </c>
      <c r="ER19" s="18">
        <f t="shared" si="89"/>
        <v>-3.5633867453374601E-2</v>
      </c>
      <c r="ES19" s="18">
        <f t="shared" si="90"/>
        <v>3.7369173463451366E-2</v>
      </c>
      <c r="ET19" s="18">
        <f t="shared" si="91"/>
        <v>-1.7090525840765425E-2</v>
      </c>
      <c r="EU19" s="18">
        <f t="shared" si="92"/>
        <v>3.3659117566268382E-2</v>
      </c>
      <c r="EV19" s="18">
        <f t="shared" si="93"/>
        <v>-5.1712673684493726E-2</v>
      </c>
      <c r="EW19" s="18">
        <f t="shared" si="94"/>
        <v>5.6759590853036501E-2</v>
      </c>
      <c r="EX19" s="18">
        <f t="shared" si="95"/>
        <v>8.4995608404203615E-4</v>
      </c>
      <c r="EY19" s="18">
        <f t="shared" si="96"/>
        <v>-5.3217738857259889E-2</v>
      </c>
      <c r="EZ19" s="18">
        <f t="shared" si="97"/>
        <v>-1.8546033152291308E-2</v>
      </c>
      <c r="FA19" s="18">
        <f t="shared" si="98"/>
        <v>-2.1318654511520152E-2</v>
      </c>
      <c r="FB19" s="18">
        <f t="shared" si="99"/>
        <v>5.8007647215704505E-2</v>
      </c>
      <c r="FC19" s="18">
        <f t="shared" si="100"/>
        <v>7.3606000577259856E-3</v>
      </c>
      <c r="FD19" s="18">
        <f t="shared" si="101"/>
        <v>-1.203197589476257E-2</v>
      </c>
      <c r="FE19" s="18">
        <f t="shared" si="102"/>
        <v>-7.1522683443547841E-3</v>
      </c>
      <c r="FF19" s="18">
        <f t="shared" si="103"/>
        <v>1.7674138498089631E-2</v>
      </c>
      <c r="FG19" s="18">
        <f t="shared" si="104"/>
        <v>1.4651668780065963E-2</v>
      </c>
      <c r="FH19" s="18">
        <f t="shared" si="105"/>
        <v>7.5947400864917025E-2</v>
      </c>
      <c r="FI19" s="18">
        <f t="shared" si="106"/>
        <v>-5.8270109480741406E-3</v>
      </c>
      <c r="FJ19" s="18">
        <f t="shared" si="107"/>
        <v>5.0392709571559058E-2</v>
      </c>
      <c r="FK19" s="18">
        <f t="shared" si="108"/>
        <v>-1.8021278256130091E-2</v>
      </c>
      <c r="FL19" s="18">
        <f t="shared" si="109"/>
        <v>1.1996299576669811E-2</v>
      </c>
      <c r="FM19" s="18">
        <f t="shared" si="110"/>
        <v>-2.1479480138365425E-2</v>
      </c>
      <c r="FN19" s="18">
        <f t="shared" si="111"/>
        <v>5.6334491146716736E-3</v>
      </c>
      <c r="FO19" s="18">
        <f t="shared" si="112"/>
        <v>-0.11236940158934094</v>
      </c>
      <c r="FP19" s="18">
        <f t="shared" si="113"/>
        <v>4.7715867420761393E-2</v>
      </c>
      <c r="FQ19" s="18">
        <f t="shared" si="114"/>
        <v>1.8567327201024719E-2</v>
      </c>
      <c r="FR19" s="18">
        <f t="shared" si="115"/>
        <v>3.2385286491320775E-2</v>
      </c>
      <c r="FS19" s="18">
        <f t="shared" si="116"/>
        <v>-6.1256661747105867E-2</v>
      </c>
      <c r="FT19" s="18">
        <f t="shared" si="117"/>
        <v>-4.1715239698102646E-2</v>
      </c>
      <c r="FU19" s="18">
        <f t="shared" si="118"/>
        <v>-2.1043649589133517E-2</v>
      </c>
      <c r="FV19" s="18">
        <f t="shared" si="119"/>
        <v>6.9263265234444038E-2</v>
      </c>
      <c r="FW19" s="18">
        <f t="shared" si="120"/>
        <v>-9.4688463118692834E-3</v>
      </c>
      <c r="FX19" s="18">
        <f t="shared" si="121"/>
        <v>-4.4425308332379898E-2</v>
      </c>
      <c r="FY19" s="18">
        <f t="shared" si="122"/>
        <v>1.428049139425247E-2</v>
      </c>
      <c r="FZ19" s="18">
        <f t="shared" si="123"/>
        <v>9.9045128564045459E-2</v>
      </c>
      <c r="GA19" s="18">
        <f t="shared" si="124"/>
        <v>1.9840380127416735E-2</v>
      </c>
      <c r="GB19" s="18">
        <f t="shared" si="125"/>
        <v>2.0278101455156072E-2</v>
      </c>
      <c r="GC19" s="18">
        <f t="shared" si="126"/>
        <v>2.6977885963491488E-2</v>
      </c>
      <c r="GD19" s="18">
        <f t="shared" si="127"/>
        <v>5.7750384174484637E-2</v>
      </c>
      <c r="GE19" s="18">
        <f t="shared" si="128"/>
        <v>-2.0593152474255749E-2</v>
      </c>
      <c r="GF19" s="18">
        <f t="shared" si="129"/>
        <v>-1.4515247220056038E-3</v>
      </c>
      <c r="GG19" s="18">
        <f t="shared" si="130"/>
        <v>3.5739629454052624E-2</v>
      </c>
      <c r="GH19" s="18">
        <f t="shared" si="131"/>
        <v>-1.4674662168550068E-3</v>
      </c>
      <c r="GI19" s="18">
        <f t="shared" si="132"/>
        <v>-1.485314787574632E-3</v>
      </c>
      <c r="GJ19" s="18">
        <f t="shared" si="133"/>
        <v>-2.4646906049615835E-2</v>
      </c>
      <c r="GK19" s="18">
        <f t="shared" si="134"/>
        <v>-1.0551618968833609E-2</v>
      </c>
      <c r="GL19" s="18">
        <f t="shared" si="135"/>
        <v>3.7081276917516393E-2</v>
      </c>
      <c r="GM19" s="18">
        <f t="shared" si="136"/>
        <v>-2.9090462048229848E-2</v>
      </c>
      <c r="GN19" s="18">
        <f t="shared" si="137"/>
        <v>5.6228961505645714E-2</v>
      </c>
      <c r="GO19" s="18">
        <f t="shared" si="138"/>
        <v>-1.8934515043298128E-2</v>
      </c>
      <c r="GP19" s="18">
        <f t="shared" si="139"/>
        <v>-4.3041846423134356E-2</v>
      </c>
      <c r="GQ19" s="18">
        <f t="shared" si="140"/>
        <v>3.7704023336350811E-2</v>
      </c>
      <c r="GR19" s="18">
        <f t="shared" si="141"/>
        <v>2.6960652591625278E-2</v>
      </c>
      <c r="GS19" s="18">
        <f t="shared" si="142"/>
        <v>-3.2087306916718128E-2</v>
      </c>
      <c r="GT19" s="18">
        <f t="shared" si="143"/>
        <v>3.361854182122892E-2</v>
      </c>
      <c r="GU19" s="18">
        <f t="shared" si="144"/>
        <v>-1.4690472189422543E-2</v>
      </c>
      <c r="GV19" s="18">
        <f t="shared" si="145"/>
        <v>-3.6977553930517604E-2</v>
      </c>
      <c r="GW19" s="18">
        <f t="shared" si="146"/>
        <v>-2.6790878777247729E-2</v>
      </c>
      <c r="GX19" s="18">
        <f t="shared" si="147"/>
        <v>5.8537883303015903E-3</v>
      </c>
      <c r="GY19" s="18">
        <f t="shared" si="148"/>
        <v>-1.4099959206866464E-2</v>
      </c>
      <c r="GZ19" s="18">
        <f t="shared" si="149"/>
        <v>3.7226238726097982E-3</v>
      </c>
      <c r="HA19" s="18">
        <f t="shared" si="150"/>
        <v>7.7995982163803212E-3</v>
      </c>
      <c r="HB19" s="18">
        <f t="shared" si="151"/>
        <v>-1.2169495661936036E-2</v>
      </c>
      <c r="HC19" s="18">
        <f t="shared" si="152"/>
        <v>1.6083720296604653E-2</v>
      </c>
      <c r="HD19" s="18">
        <f t="shared" si="153"/>
        <v>2.4325652152249466E-2</v>
      </c>
      <c r="HE19" s="18">
        <f t="shared" si="154"/>
        <v>5.2233587220247291E-3</v>
      </c>
      <c r="HF19" s="18">
        <f t="shared" si="155"/>
        <v>9.694652265628001E-2</v>
      </c>
      <c r="HG19" s="18">
        <f t="shared" si="156"/>
        <v>-4.9473039207938552E-2</v>
      </c>
      <c r="HH19" s="18">
        <f t="shared" si="157"/>
        <v>2.025050324422728E-2</v>
      </c>
      <c r="HI19" s="18">
        <f t="shared" si="158"/>
        <v>-1.1772983368319778E-2</v>
      </c>
      <c r="HJ19" s="18">
        <f t="shared" si="159"/>
        <v>-1.0708802548812235E-2</v>
      </c>
      <c r="HK19" s="18">
        <f t="shared" si="160"/>
        <v>-2.6403019761646607E-2</v>
      </c>
      <c r="HL19" s="18">
        <f t="shared" si="161"/>
        <v>-2.0592087200131837E-2</v>
      </c>
      <c r="HM19" s="18">
        <f t="shared" si="162"/>
        <v>1.6456689239844557E-2</v>
      </c>
      <c r="HN19" s="18">
        <f t="shared" si="163"/>
        <v>2.9665173473437223E-2</v>
      </c>
      <c r="HO19" s="18">
        <f t="shared" si="164"/>
        <v>-2.6958605625677423E-2</v>
      </c>
      <c r="HP19" s="18">
        <f t="shared" si="165"/>
        <v>1.3960171061842663E-2</v>
      </c>
      <c r="HQ19" s="18">
        <f t="shared" si="166"/>
        <v>6.0247289774750801E-3</v>
      </c>
      <c r="HR19" s="18">
        <f t="shared" si="167"/>
        <v>2.7075821521055365E-2</v>
      </c>
      <c r="HS19" s="18">
        <f t="shared" si="168"/>
        <v>-2.7376997894988042E-2</v>
      </c>
      <c r="HT19" s="18">
        <f t="shared" si="169"/>
        <v>-4.9683495795475041E-2</v>
      </c>
      <c r="HU19" s="18">
        <f t="shared" si="170"/>
        <v>-6.8819165291157947E-2</v>
      </c>
      <c r="HV19" s="18">
        <f t="shared" si="171"/>
        <v>-7.4739485793048344E-3</v>
      </c>
      <c r="HW19" s="18">
        <f t="shared" si="172"/>
        <v>-4.3483321064920366E-2</v>
      </c>
      <c r="HX19" s="18">
        <f t="shared" si="173"/>
        <v>-4.1125964609987742E-2</v>
      </c>
      <c r="HY19" s="18">
        <f t="shared" si="174"/>
        <v>3.1587234340235248E-2</v>
      </c>
      <c r="HZ19" s="18">
        <f t="shared" si="175"/>
        <v>2.8040586093622366E-2</v>
      </c>
      <c r="IA19" s="18">
        <f t="shared" si="176"/>
        <v>-1.4965691822353633E-2</v>
      </c>
      <c r="IB19" s="18">
        <f t="shared" si="177"/>
        <v>-7.3637128577939137E-3</v>
      </c>
      <c r="IC19" s="18">
        <f t="shared" si="178"/>
        <v>-3.5132926538592346E-2</v>
      </c>
      <c r="ID19" s="18">
        <f t="shared" si="179"/>
        <v>4.6613964461035495E-2</v>
      </c>
      <c r="IE19" s="18">
        <f t="shared" si="180"/>
        <v>-9.2998402746100384E-2</v>
      </c>
      <c r="IF19" s="18">
        <f t="shared" si="181"/>
        <v>-6.2929000115616862E-2</v>
      </c>
      <c r="IG19" s="18">
        <f t="shared" si="182"/>
        <v>-8.189772054273603E-2</v>
      </c>
      <c r="IH19" s="18">
        <f t="shared" si="183"/>
        <v>-3.4525051513303984E-2</v>
      </c>
      <c r="II19" s="18">
        <f t="shared" si="184"/>
        <v>5.2137959543169021E-2</v>
      </c>
      <c r="IJ19" s="18">
        <f t="shared" si="185"/>
        <v>4.3476678644467581E-2</v>
      </c>
      <c r="IK19" s="18">
        <f t="shared" si="186"/>
        <v>5.4325730027968255E-2</v>
      </c>
      <c r="IL19" s="18">
        <f t="shared" si="187"/>
        <v>-3.8947799182498799E-2</v>
      </c>
      <c r="IM19" s="18">
        <f t="shared" si="188"/>
        <v>-1.7906226817566817E-2</v>
      </c>
      <c r="IN19" s="18">
        <f t="shared" si="189"/>
        <v>-8.1759177306603981E-3</v>
      </c>
      <c r="IO19" s="18">
        <f t="shared" si="190"/>
        <v>1.2022943301173594E-2</v>
      </c>
      <c r="IP19" s="18">
        <f t="shared" si="191"/>
        <v>-2.5834765861542652E-2</v>
      </c>
      <c r="IQ19" s="18">
        <f t="shared" si="192"/>
        <v>-3.8187122029479714E-2</v>
      </c>
      <c r="IR19" s="18">
        <f t="shared" si="193"/>
        <v>-9.0181871031004279E-2</v>
      </c>
      <c r="IS19" s="18">
        <f t="shared" si="193"/>
        <v>-6.6030768867339718E-2</v>
      </c>
      <c r="IT19" s="18">
        <f t="shared" si="193"/>
        <v>8.321268804689641E-3</v>
      </c>
      <c r="IU19" s="18">
        <f t="shared" si="193"/>
        <v>-0.1180245859746063</v>
      </c>
      <c r="IV19" s="18">
        <f t="shared" si="193"/>
        <v>3.699059204318389E-2</v>
      </c>
      <c r="IW19" s="18">
        <f t="shared" si="193"/>
        <v>6.8286280562301904E-4</v>
      </c>
      <c r="IX19" s="18">
        <f t="shared" si="193"/>
        <v>5.7985980033135043E-2</v>
      </c>
      <c r="IY19" s="18">
        <f t="shared" si="193"/>
        <v>-5.8878339330419638E-2</v>
      </c>
      <c r="IZ19" s="18">
        <f t="shared" si="193"/>
        <v>1.6838366462014642E-2</v>
      </c>
      <c r="JA19" s="18">
        <f t="shared" si="193"/>
        <v>5.7671468122497016E-2</v>
      </c>
      <c r="JB19" s="18">
        <f t="shared" si="193"/>
        <v>4.7800976573372234E-2</v>
      </c>
      <c r="JC19" s="18">
        <f t="shared" si="193"/>
        <v>-7.4128675415968126E-2</v>
      </c>
      <c r="JD19" s="18">
        <f t="shared" si="193"/>
        <v>-1.8164252254586732E-2</v>
      </c>
      <c r="JE19" s="18">
        <f t="shared" si="193"/>
        <v>7.344425177620395E-2</v>
      </c>
      <c r="JF19" s="18">
        <f t="shared" si="193"/>
        <v>5.6964284398280718E-2</v>
      </c>
      <c r="JG19" s="18">
        <f t="shared" si="193"/>
        <v>2.9622024269631009E-3</v>
      </c>
      <c r="JH19" s="18">
        <f t="shared" si="193"/>
        <v>1.3242098235157096E-2</v>
      </c>
      <c r="JI19" s="18">
        <f t="shared" si="193"/>
        <v>6.5889996310487975E-2</v>
      </c>
      <c r="JJ19" s="18">
        <f t="shared" si="193"/>
        <v>9.4281629672454681E-3</v>
      </c>
      <c r="JK19" s="18">
        <f t="shared" si="193"/>
        <v>4.4610765821407883E-2</v>
      </c>
      <c r="JL19" s="18">
        <f t="shared" si="193"/>
        <v>-2.7549604121761662E-2</v>
      </c>
      <c r="JM19" s="18">
        <f t="shared" si="193"/>
        <v>-6.3318171501456577E-2</v>
      </c>
      <c r="JN19" s="18">
        <f t="shared" si="194"/>
        <v>0.10492329646423348</v>
      </c>
      <c r="JO19" s="18">
        <f t="shared" si="194"/>
        <v>-2.7141997562573184E-2</v>
      </c>
      <c r="JP19" s="18">
        <f t="shared" ref="JP19:KM19" si="209">JP9/JO9-1</f>
        <v>2.4312103789734252E-3</v>
      </c>
      <c r="JQ19" s="18">
        <f t="shared" si="209"/>
        <v>-5.4587263275330145E-2</v>
      </c>
      <c r="JR19" s="18">
        <f t="shared" si="209"/>
        <v>-5.1071908695957235E-2</v>
      </c>
      <c r="JS19" s="18">
        <f t="shared" si="209"/>
        <v>8.3651386591086174E-2</v>
      </c>
      <c r="JT19" s="18">
        <f t="shared" si="209"/>
        <v>-8.5907870309513301E-2</v>
      </c>
      <c r="JU19" s="18">
        <f t="shared" si="209"/>
        <v>2.9520555713149932E-2</v>
      </c>
      <c r="JV19" s="18">
        <f t="shared" si="209"/>
        <v>1.4241074984260971E-2</v>
      </c>
      <c r="JW19" s="18">
        <f t="shared" si="209"/>
        <v>9.2085938976538273E-3</v>
      </c>
      <c r="JX19" s="18">
        <f t="shared" si="209"/>
        <v>6.8223449957561133E-2</v>
      </c>
      <c r="JY19" s="18">
        <f t="shared" si="209"/>
        <v>6.9369734817157136E-2</v>
      </c>
      <c r="JZ19" s="18">
        <f t="shared" si="209"/>
        <v>5.640222282225138E-2</v>
      </c>
      <c r="KA19" s="18">
        <f t="shared" si="209"/>
        <v>-6.1301484682299567E-2</v>
      </c>
      <c r="KB19" s="18">
        <f t="shared" si="209"/>
        <v>-7.0962592896328447E-2</v>
      </c>
      <c r="KC19" s="18">
        <f t="shared" si="209"/>
        <v>4.1371699945647045E-2</v>
      </c>
      <c r="KD19" s="18">
        <f t="shared" si="209"/>
        <v>-8.2482773928891806E-2</v>
      </c>
      <c r="KE19" s="18">
        <f t="shared" si="209"/>
        <v>-7.8476554992523706E-3</v>
      </c>
      <c r="KF19" s="18">
        <f t="shared" si="209"/>
        <v>2.7197691887148823E-2</v>
      </c>
      <c r="KG19" s="18">
        <f t="shared" si="209"/>
        <v>-2.1834449663110655E-3</v>
      </c>
      <c r="KH19" s="18">
        <f t="shared" si="209"/>
        <v>2.6183825600049504E-2</v>
      </c>
      <c r="KI19" s="18">
        <f t="shared" si="209"/>
        <v>6.4125075940802967E-2</v>
      </c>
      <c r="KJ19" s="18">
        <f t="shared" si="209"/>
        <v>0.1246750241753285</v>
      </c>
      <c r="KK19" s="18">
        <f t="shared" si="209"/>
        <v>-2.1925665078832646E-2</v>
      </c>
      <c r="KL19" s="18">
        <f t="shared" si="209"/>
        <v>0.10703386800511772</v>
      </c>
      <c r="KM19" s="18">
        <f t="shared" si="209"/>
        <v>-0.10734127718595798</v>
      </c>
      <c r="KN19" s="18">
        <f t="shared" si="196"/>
        <v>-4.8028836826648158E-2</v>
      </c>
      <c r="KO19" s="18">
        <f t="shared" si="197"/>
        <v>-5.9934186471939599E-2</v>
      </c>
      <c r="KP19" s="18">
        <f t="shared" si="197"/>
        <v>-4.9893803629028954E-2</v>
      </c>
      <c r="KQ19" s="18">
        <f t="shared" si="197"/>
        <v>4.1330418297401694E-2</v>
      </c>
      <c r="KR19" s="18">
        <f t="shared" si="197"/>
        <v>2.6099204703317058E-2</v>
      </c>
      <c r="KS19" s="18">
        <f t="shared" si="197"/>
        <v>-5.2064128598646287E-2</v>
      </c>
      <c r="KT19" s="18">
        <f t="shared" si="197"/>
        <v>3.8100191399077943E-2</v>
      </c>
      <c r="KU19" s="18">
        <f t="shared" si="197"/>
        <v>3.5038499448100779E-2</v>
      </c>
      <c r="KV19" s="18">
        <f t="shared" si="197"/>
        <v>5.2659399106840032E-2</v>
      </c>
      <c r="KW19" s="18">
        <f t="shared" si="197"/>
        <v>-3.5602191072658607E-2</v>
      </c>
      <c r="KX19" s="18">
        <f t="shared" si="197"/>
        <v>0.12528322421172677</v>
      </c>
      <c r="KY19" s="18">
        <f t="shared" si="197"/>
        <v>-6.7329326116594812E-2</v>
      </c>
      <c r="KZ19" s="18">
        <f t="shared" si="197"/>
        <v>-9.7107660609947133E-2</v>
      </c>
      <c r="LA19" s="18">
        <f t="shared" si="197"/>
        <v>-0.11293501166167619</v>
      </c>
      <c r="LB19" s="18">
        <f t="shared" si="197"/>
        <v>7.4509593608330649E-2</v>
      </c>
      <c r="LC19" s="18">
        <f t="shared" si="197"/>
        <v>3.5025471725184998E-2</v>
      </c>
      <c r="LD19" s="18">
        <f t="shared" si="197"/>
        <v>-7.2534442714784486E-2</v>
      </c>
      <c r="LE19" s="18">
        <f t="shared" si="197"/>
        <v>6.0436239124948887E-2</v>
      </c>
      <c r="LF19" s="18">
        <f t="shared" si="197"/>
        <v>-3.3047508893627731E-3</v>
      </c>
      <c r="LG19" s="18">
        <f t="shared" si="197"/>
        <v>7.709901176630507E-2</v>
      </c>
      <c r="LH19" s="18">
        <f t="shared" si="197"/>
        <v>-2.6000266043645803E-2</v>
      </c>
      <c r="LI19" s="18">
        <f t="shared" si="197"/>
        <v>5.5670419081096822E-2</v>
      </c>
      <c r="LJ19" s="18">
        <f t="shared" si="197"/>
        <v>1.2132094312482078E-2</v>
      </c>
      <c r="LK19" s="18">
        <f t="shared" si="197"/>
        <v>-4.7637505807639924E-2</v>
      </c>
      <c r="LL19" s="18">
        <f t="shared" si="197"/>
        <v>-8.9055810097541932E-2</v>
      </c>
      <c r="LM19" s="18">
        <f t="shared" si="197"/>
        <v>1.3969454192195752E-2</v>
      </c>
      <c r="LN19" s="18">
        <f t="shared" si="197"/>
        <v>2.8497959045052257E-2</v>
      </c>
      <c r="LO19" s="18">
        <f t="shared" si="197"/>
        <v>2.6599620399903712E-2</v>
      </c>
      <c r="LP19" s="18">
        <f t="shared" si="197"/>
        <v>4.0760929650427657E-2</v>
      </c>
      <c r="LQ19" s="18">
        <f t="shared" si="197"/>
        <v>2.2182924370601764E-2</v>
      </c>
      <c r="LR19" s="18">
        <f t="shared" si="197"/>
        <v>-8.0621804662484253E-2</v>
      </c>
      <c r="LS19" s="18">
        <f t="shared" si="197"/>
        <v>3.1143150804897379E-2</v>
      </c>
      <c r="LT19" s="18">
        <f t="shared" si="197"/>
        <v>3.6295726053341415E-3</v>
      </c>
      <c r="LU19" s="18">
        <f t="shared" si="197"/>
        <v>-2.2942870688559047E-2</v>
      </c>
      <c r="LV19" s="18">
        <f t="shared" si="197"/>
        <v>-2.6269616756118941E-2</v>
      </c>
      <c r="LW19" s="18">
        <f t="shared" si="197"/>
        <v>-4.1965923044975373E-2</v>
      </c>
      <c r="LX19" s="18">
        <f t="shared" si="197"/>
        <v>3.9817397802828225E-3</v>
      </c>
      <c r="LY19" s="18">
        <f t="shared" si="197"/>
        <v>-1.471609018132225E-2</v>
      </c>
      <c r="LZ19" s="18">
        <f t="shared" si="197"/>
        <v>3.2984442679818704E-2</v>
      </c>
      <c r="MA19" s="18">
        <f t="shared" si="197"/>
        <v>2.9309228982614455E-2</v>
      </c>
      <c r="MB19" s="18">
        <f t="shared" ref="MB19:NG22" si="210">MB9/MA9-1</f>
        <v>-1.5291133021598458E-2</v>
      </c>
      <c r="MC19" s="18">
        <f t="shared" si="210"/>
        <v>4.9248619506192526E-2</v>
      </c>
      <c r="MD19" s="18">
        <f t="shared" si="210"/>
        <v>2.4413158966408499E-2</v>
      </c>
      <c r="ME19" s="18">
        <f t="shared" si="210"/>
        <v>3.6767706930142197E-2</v>
      </c>
      <c r="MF19" s="18">
        <f t="shared" si="210"/>
        <v>7.3350198136043376E-2</v>
      </c>
      <c r="MG19" s="18">
        <f t="shared" si="210"/>
        <v>1.7448081330202703E-2</v>
      </c>
      <c r="MH19" s="18">
        <f t="shared" si="210"/>
        <v>3.7520661726478943E-2</v>
      </c>
      <c r="MI19" s="18">
        <f t="shared" si="210"/>
        <v>-1.3302791247037482E-2</v>
      </c>
      <c r="MJ19" s="18">
        <f t="shared" si="210"/>
        <v>-1.9922840207964754E-2</v>
      </c>
      <c r="MK19" s="18">
        <f t="shared" si="210"/>
        <v>-4.5215511345844339E-2</v>
      </c>
      <c r="ML19" s="18">
        <f t="shared" si="210"/>
        <v>2.6168496759061854E-2</v>
      </c>
      <c r="MM19" s="18">
        <f t="shared" si="210"/>
        <v>2.4622519945025623E-3</v>
      </c>
      <c r="MN19" s="18">
        <f t="shared" si="210"/>
        <v>5.2669656885392602E-2</v>
      </c>
      <c r="MO19" s="18">
        <f t="shared" si="210"/>
        <v>1.8389686885689427E-2</v>
      </c>
      <c r="MP19" s="18">
        <f t="shared" si="210"/>
        <v>-1.3581545244275683E-2</v>
      </c>
      <c r="MQ19" s="18">
        <f t="shared" si="210"/>
        <v>-1.1027638030311815E-2</v>
      </c>
      <c r="MR19" s="18">
        <f t="shared" si="210"/>
        <v>1.7034765775527205E-2</v>
      </c>
      <c r="MS19" s="18">
        <f t="shared" si="210"/>
        <v>1.3417401405075857E-2</v>
      </c>
      <c r="MT19" s="18">
        <f t="shared" si="210"/>
        <v>2.9694753392840001E-2</v>
      </c>
      <c r="MU19" s="18">
        <f t="shared" si="210"/>
        <v>-5.2312339411817232E-2</v>
      </c>
      <c r="MV19" s="18">
        <f t="shared" si="210"/>
        <v>-2.8352257483418963E-2</v>
      </c>
      <c r="MW19" s="18">
        <f t="shared" si="210"/>
        <v>4.2981916722102387E-3</v>
      </c>
      <c r="MX19" s="18">
        <f t="shared" si="210"/>
        <v>-2.2766709774349025E-2</v>
      </c>
      <c r="MY19" s="18">
        <f t="shared" si="210"/>
        <v>9.4100513768178295E-3</v>
      </c>
      <c r="MZ19" s="18">
        <f t="shared" si="210"/>
        <v>3.3111993061787359E-3</v>
      </c>
      <c r="NA19" s="18">
        <f t="shared" si="210"/>
        <v>-2.3094051723059339E-2</v>
      </c>
      <c r="NB19" s="18">
        <f t="shared" si="210"/>
        <v>-3.893201332447016E-2</v>
      </c>
      <c r="NC19" s="18">
        <f t="shared" si="210"/>
        <v>7.5150321794805741E-3</v>
      </c>
      <c r="ND19" s="18">
        <f t="shared" si="210"/>
        <v>4.0693474405654406E-2</v>
      </c>
      <c r="NE19" s="18">
        <f t="shared" si="210"/>
        <v>-1.4561862235740075E-2</v>
      </c>
      <c r="NF19" s="18">
        <f t="shared" si="210"/>
        <v>-4.4527453458919064E-3</v>
      </c>
      <c r="NG19" s="18">
        <f t="shared" si="210"/>
        <v>-7.328481596653158E-2</v>
      </c>
      <c r="NH19" s="18">
        <f t="shared" si="200"/>
        <v>-2.8461458742061296E-2</v>
      </c>
      <c r="NI19" s="18">
        <f t="shared" si="200"/>
        <v>8.1542173814606045E-3</v>
      </c>
      <c r="NJ19" s="18">
        <f t="shared" ref="NJ19:NU19" si="211">NJ9/NI9-1</f>
        <v>-1.3104345975114118E-2</v>
      </c>
      <c r="NK19" s="18">
        <f t="shared" si="211"/>
        <v>-8.6450549820176192E-3</v>
      </c>
      <c r="NL19" s="18">
        <f t="shared" si="211"/>
        <v>3.0823375773006756E-2</v>
      </c>
      <c r="NM19" s="18">
        <f t="shared" si="211"/>
        <v>-4.6177134792819263E-2</v>
      </c>
      <c r="NN19" s="18">
        <f t="shared" si="211"/>
        <v>3.9261266327038413E-2</v>
      </c>
      <c r="NO19" s="18">
        <f t="shared" si="211"/>
        <v>3.3775356080278707E-2</v>
      </c>
      <c r="NP19" s="18">
        <f t="shared" si="211"/>
        <v>7.7847927623565738E-2</v>
      </c>
      <c r="NQ19" s="18">
        <f t="shared" si="211"/>
        <v>2.1467945702241753E-2</v>
      </c>
      <c r="NR19" s="18">
        <f t="shared" si="211"/>
        <v>-9.1764458767380486E-3</v>
      </c>
      <c r="NS19" s="18">
        <f t="shared" si="211"/>
        <v>1.4290907450693391E-2</v>
      </c>
      <c r="NT19" s="18">
        <f t="shared" si="211"/>
        <v>-6.2164299877436102E-2</v>
      </c>
      <c r="NU19" s="18">
        <f t="shared" si="211"/>
        <v>6.4046051161976703E-3</v>
      </c>
    </row>
    <row r="20" spans="1:385" outlineLevel="1" x14ac:dyDescent="0.75">
      <c r="A20" s="8" t="s">
        <v>22</v>
      </c>
      <c r="B20" s="19" t="s">
        <v>3</v>
      </c>
      <c r="C20" s="19" t="s">
        <v>3</v>
      </c>
      <c r="D20" s="19" t="s">
        <v>3</v>
      </c>
      <c r="E20" s="19" t="s">
        <v>3</v>
      </c>
      <c r="F20" s="19" t="s">
        <v>3</v>
      </c>
      <c r="G20" s="19" t="s">
        <v>3</v>
      </c>
      <c r="H20" s="19" t="s">
        <v>3</v>
      </c>
      <c r="I20" s="19" t="s">
        <v>3</v>
      </c>
      <c r="J20" s="19" t="s">
        <v>3</v>
      </c>
      <c r="K20" s="19" t="s">
        <v>3</v>
      </c>
      <c r="L20" s="19" t="s">
        <v>3</v>
      </c>
      <c r="M20" s="19" t="s">
        <v>3</v>
      </c>
      <c r="N20" s="19" t="s">
        <v>3</v>
      </c>
      <c r="O20" s="19" t="s">
        <v>3</v>
      </c>
      <c r="P20" s="19" t="s">
        <v>3</v>
      </c>
      <c r="Q20" s="19" t="s">
        <v>3</v>
      </c>
      <c r="R20" s="19" t="s">
        <v>3</v>
      </c>
      <c r="S20" s="19" t="s">
        <v>3</v>
      </c>
      <c r="T20" s="19" t="s">
        <v>3</v>
      </c>
      <c r="U20" s="19" t="s">
        <v>3</v>
      </c>
      <c r="V20" s="19" t="s">
        <v>3</v>
      </c>
      <c r="W20" s="19" t="s">
        <v>3</v>
      </c>
      <c r="X20" s="19" t="s">
        <v>3</v>
      </c>
      <c r="Y20" s="19" t="s">
        <v>3</v>
      </c>
      <c r="Z20" s="19" t="s">
        <v>3</v>
      </c>
      <c r="AA20" s="19" t="s">
        <v>3</v>
      </c>
      <c r="AB20" s="19" t="s">
        <v>3</v>
      </c>
      <c r="AC20" s="19" t="s">
        <v>3</v>
      </c>
      <c r="AD20" s="19" t="s">
        <v>3</v>
      </c>
      <c r="AE20" s="19" t="s">
        <v>3</v>
      </c>
      <c r="AF20" s="19" t="s">
        <v>3</v>
      </c>
      <c r="AG20" s="19" t="s">
        <v>3</v>
      </c>
      <c r="AH20" s="19" t="s">
        <v>3</v>
      </c>
      <c r="AI20" s="19" t="s">
        <v>3</v>
      </c>
      <c r="AJ20" s="19" t="s">
        <v>3</v>
      </c>
      <c r="AK20" s="19" t="s">
        <v>3</v>
      </c>
      <c r="AL20" s="19" t="s">
        <v>3</v>
      </c>
      <c r="AM20" s="19" t="s">
        <v>3</v>
      </c>
      <c r="AN20" s="19" t="s">
        <v>3</v>
      </c>
      <c r="AO20" s="19" t="s">
        <v>3</v>
      </c>
      <c r="AP20" s="19" t="s">
        <v>3</v>
      </c>
      <c r="AQ20" s="19" t="s">
        <v>3</v>
      </c>
      <c r="AR20" s="19" t="s">
        <v>3</v>
      </c>
      <c r="AS20" s="19" t="s">
        <v>3</v>
      </c>
      <c r="AT20" s="19" t="s">
        <v>3</v>
      </c>
      <c r="AU20" s="19" t="s">
        <v>3</v>
      </c>
      <c r="AV20" s="19" t="s">
        <v>3</v>
      </c>
      <c r="AW20" s="19" t="s">
        <v>3</v>
      </c>
      <c r="AX20" s="19" t="s">
        <v>3</v>
      </c>
      <c r="AY20" s="19" t="s">
        <v>3</v>
      </c>
      <c r="AZ20" s="19" t="s">
        <v>3</v>
      </c>
      <c r="BA20" s="19" t="s">
        <v>3</v>
      </c>
      <c r="BB20" s="19" t="s">
        <v>3</v>
      </c>
      <c r="BC20" s="19" t="s">
        <v>3</v>
      </c>
      <c r="BD20" s="19" t="s">
        <v>3</v>
      </c>
      <c r="BE20" s="19" t="s">
        <v>3</v>
      </c>
      <c r="BF20" s="19" t="s">
        <v>3</v>
      </c>
      <c r="BG20" s="19" t="s">
        <v>3</v>
      </c>
      <c r="BH20" s="19" t="s">
        <v>3</v>
      </c>
      <c r="BI20" s="19" t="s">
        <v>3</v>
      </c>
      <c r="BJ20" s="19">
        <f>BJ10/BI10-1</f>
        <v>0.17998797855298676</v>
      </c>
      <c r="BK20" s="19">
        <f t="shared" si="204"/>
        <v>8.8634976429173618E-2</v>
      </c>
      <c r="BL20" s="19">
        <f t="shared" si="204"/>
        <v>-4.2643750853234019E-3</v>
      </c>
      <c r="BM20" s="19">
        <f t="shared" si="204"/>
        <v>-1.7416050795516447E-2</v>
      </c>
      <c r="BN20" s="19">
        <f t="shared" si="204"/>
        <v>-2.8185768682977952E-2</v>
      </c>
      <c r="BO20" s="19">
        <f t="shared" si="8"/>
        <v>-1.0403521717652131E-2</v>
      </c>
      <c r="BP20" s="19">
        <f t="shared" si="9"/>
        <v>-1.8671958482921358E-2</v>
      </c>
      <c r="BQ20" s="19">
        <f t="shared" si="10"/>
        <v>5.3480275039529124E-2</v>
      </c>
      <c r="BR20" s="19">
        <f t="shared" si="11"/>
        <v>6.4482832064092666E-2</v>
      </c>
      <c r="BS20" s="19">
        <f t="shared" si="12"/>
        <v>-5.9943551411135498E-2</v>
      </c>
      <c r="BT20" s="19">
        <f t="shared" si="13"/>
        <v>-5.166699513441797E-2</v>
      </c>
      <c r="BU20" s="19">
        <f t="shared" si="14"/>
        <v>-4.8890497444463499E-2</v>
      </c>
      <c r="BV20" s="19">
        <f t="shared" si="15"/>
        <v>2.6348806482627829E-2</v>
      </c>
      <c r="BW20" s="19">
        <f t="shared" si="16"/>
        <v>4.1195885912385322E-2</v>
      </c>
      <c r="BX20" s="19">
        <f t="shared" si="17"/>
        <v>-2.4560416879069957E-2</v>
      </c>
      <c r="BY20" s="19">
        <f t="shared" si="18"/>
        <v>-2.1742046707932117E-3</v>
      </c>
      <c r="BZ20" s="19">
        <f t="shared" si="19"/>
        <v>5.0033986376192274E-2</v>
      </c>
      <c r="CA20" s="19">
        <f t="shared" si="20"/>
        <v>3.4676354989997327E-2</v>
      </c>
      <c r="CB20" s="19">
        <f t="shared" si="21"/>
        <v>2.0490064732459068E-2</v>
      </c>
      <c r="CC20" s="19">
        <f t="shared" si="22"/>
        <v>0.12388591264649529</v>
      </c>
      <c r="CD20" s="19">
        <f t="shared" si="23"/>
        <v>-2.9903347625467314E-3</v>
      </c>
      <c r="CE20" s="19">
        <f t="shared" si="24"/>
        <v>-5.5919420565770706E-2</v>
      </c>
      <c r="CF20" s="19">
        <f t="shared" si="25"/>
        <v>-1.6666663699144935E-2</v>
      </c>
      <c r="CG20" s="19">
        <f t="shared" si="26"/>
        <v>-2.7528385572828773E-2</v>
      </c>
      <c r="CH20" s="19">
        <f t="shared" si="27"/>
        <v>-0.21763539349800709</v>
      </c>
      <c r="CI20" s="19">
        <f t="shared" si="28"/>
        <v>9.331508817841061E-2</v>
      </c>
      <c r="CJ20" s="19">
        <f t="shared" si="29"/>
        <v>-2.0323015500630315E-2</v>
      </c>
      <c r="CK20" s="19">
        <f t="shared" si="30"/>
        <v>2.1276945747463083E-2</v>
      </c>
      <c r="CL20" s="19">
        <f t="shared" si="31"/>
        <v>-8.6048201503206245E-2</v>
      </c>
      <c r="CM20" s="19">
        <f t="shared" si="32"/>
        <v>-3.0446949237434406E-2</v>
      </c>
      <c r="CN20" s="19">
        <f t="shared" si="33"/>
        <v>0.12168664172166266</v>
      </c>
      <c r="CO20" s="19">
        <f t="shared" si="34"/>
        <v>1.0083922441972426E-4</v>
      </c>
      <c r="CP20" s="19">
        <f t="shared" si="35"/>
        <v>2.5124708985286404E-2</v>
      </c>
      <c r="CQ20" s="19">
        <f t="shared" si="36"/>
        <v>-7.0199903639800443E-3</v>
      </c>
      <c r="CR20" s="19">
        <f t="shared" si="37"/>
        <v>6.583443478982276E-2</v>
      </c>
      <c r="CS20" s="19">
        <f t="shared" si="38"/>
        <v>3.2928867019419439E-3</v>
      </c>
      <c r="CT20" s="19">
        <f t="shared" si="39"/>
        <v>-0.11471360815691256</v>
      </c>
      <c r="CU20" s="19">
        <f t="shared" si="40"/>
        <v>0.11916524352451074</v>
      </c>
      <c r="CV20" s="19">
        <f t="shared" si="41"/>
        <v>-5.884103175890909E-2</v>
      </c>
      <c r="CW20" s="19">
        <f t="shared" si="42"/>
        <v>0.1168245967370638</v>
      </c>
      <c r="CX20" s="19">
        <f t="shared" si="43"/>
        <v>-6.4129762226089015E-2</v>
      </c>
      <c r="CY20" s="19">
        <f t="shared" si="44"/>
        <v>4.6004904322293871E-2</v>
      </c>
      <c r="CZ20" s="19">
        <f t="shared" si="45"/>
        <v>2.0594858868894228E-2</v>
      </c>
      <c r="DA20" s="19">
        <f t="shared" si="46"/>
        <v>1.4510077246239206E-2</v>
      </c>
      <c r="DB20" s="19">
        <f t="shared" si="47"/>
        <v>-1.0265253334760915E-2</v>
      </c>
      <c r="DC20" s="19">
        <f t="shared" si="48"/>
        <v>-1.0427002631604454E-3</v>
      </c>
      <c r="DD20" s="19">
        <f t="shared" si="49"/>
        <v>7.7940486695473821E-2</v>
      </c>
      <c r="DE20" s="19">
        <f t="shared" si="50"/>
        <v>6.5315865139230489E-3</v>
      </c>
      <c r="DF20" s="19">
        <f t="shared" si="51"/>
        <v>2.9358652396955121E-2</v>
      </c>
      <c r="DG20" s="19">
        <f t="shared" si="52"/>
        <v>-3.3146292256161058E-2</v>
      </c>
      <c r="DH20" s="19">
        <f t="shared" si="53"/>
        <v>-1.6763927893528652E-2</v>
      </c>
      <c r="DI20" s="19">
        <f t="shared" si="54"/>
        <v>-4.6990067982258799E-3</v>
      </c>
      <c r="DJ20" s="19">
        <f t="shared" si="55"/>
        <v>-2.1185926280776646E-2</v>
      </c>
      <c r="DK20" s="19">
        <f t="shared" si="56"/>
        <v>4.1097012113956444E-2</v>
      </c>
      <c r="DL20" s="19">
        <f t="shared" si="57"/>
        <v>4.2298790028630684E-2</v>
      </c>
      <c r="DM20" s="19">
        <f t="shared" si="58"/>
        <v>8.2584007555919658E-2</v>
      </c>
      <c r="DN20" s="19">
        <f t="shared" si="59"/>
        <v>1.1670902958647256E-2</v>
      </c>
      <c r="DO20" s="19">
        <f t="shared" si="60"/>
        <v>-8.8428484920037853E-2</v>
      </c>
      <c r="DP20" s="19">
        <f t="shared" si="61"/>
        <v>-6.1538076282608989E-3</v>
      </c>
      <c r="DQ20" s="19">
        <f t="shared" si="62"/>
        <v>0.13411861000883341</v>
      </c>
      <c r="DR20" s="19">
        <f t="shared" si="63"/>
        <v>-5.9278845484593834E-2</v>
      </c>
      <c r="DS20" s="19">
        <f t="shared" si="64"/>
        <v>-9.0768426370174682E-3</v>
      </c>
      <c r="DT20" s="19">
        <f t="shared" si="65"/>
        <v>3.897356642096983E-2</v>
      </c>
      <c r="DU20" s="19">
        <f t="shared" si="66"/>
        <v>6.4869025081310205E-2</v>
      </c>
      <c r="DV20" s="19">
        <f t="shared" si="67"/>
        <v>9.2268903991905571E-2</v>
      </c>
      <c r="DW20" s="19">
        <f t="shared" si="68"/>
        <v>2.4165946250759518E-2</v>
      </c>
      <c r="DX20" s="19">
        <f t="shared" si="69"/>
        <v>-3.2007172969096831E-2</v>
      </c>
      <c r="DY20" s="19">
        <f t="shared" si="70"/>
        <v>4.5084737365253869E-2</v>
      </c>
      <c r="DZ20" s="19">
        <f t="shared" si="71"/>
        <v>3.5320356489765281E-3</v>
      </c>
      <c r="EA20" s="19">
        <f t="shared" si="72"/>
        <v>-5.4195465632641548E-3</v>
      </c>
      <c r="EB20" s="19">
        <f t="shared" si="73"/>
        <v>-2.33258409850301E-2</v>
      </c>
      <c r="EC20" s="19">
        <f t="shared" si="74"/>
        <v>-4.7990202333465515E-2</v>
      </c>
      <c r="ED20" s="19">
        <f t="shared" si="75"/>
        <v>-9.9545083616224828E-3</v>
      </c>
      <c r="EE20" s="19">
        <f t="shared" si="76"/>
        <v>-1.6490409667768047E-2</v>
      </c>
      <c r="EF20" s="19">
        <f t="shared" si="77"/>
        <v>-5.8246912999017852E-2</v>
      </c>
      <c r="EG20" s="19">
        <f t="shared" si="78"/>
        <v>-0.11524682313391998</v>
      </c>
      <c r="EH20" s="19">
        <f t="shared" si="79"/>
        <v>-1.4285967546579847E-2</v>
      </c>
      <c r="EI20" s="19">
        <f t="shared" si="80"/>
        <v>9.8894376805562789E-2</v>
      </c>
      <c r="EJ20" s="19">
        <f t="shared" si="81"/>
        <v>0.1019474232123041</v>
      </c>
      <c r="EK20" s="19">
        <f t="shared" si="82"/>
        <v>-5.7712660358005818E-3</v>
      </c>
      <c r="EL20" s="19">
        <f t="shared" si="83"/>
        <v>5.2243759218588037E-2</v>
      </c>
      <c r="EM20" s="19">
        <f t="shared" si="84"/>
        <v>1.1078734093353138E-2</v>
      </c>
      <c r="EN20" s="19">
        <f t="shared" si="85"/>
        <v>-3.9814428000445656E-2</v>
      </c>
      <c r="EO20" s="19">
        <f t="shared" si="86"/>
        <v>4.2644312212297475E-2</v>
      </c>
      <c r="EP20" s="19">
        <f t="shared" si="87"/>
        <v>-1.2686821929318248E-2</v>
      </c>
      <c r="EQ20" s="19">
        <f t="shared" si="88"/>
        <v>-1.99873376811045E-2</v>
      </c>
      <c r="ER20" s="19">
        <f t="shared" si="89"/>
        <v>-1.8512161245715864E-2</v>
      </c>
      <c r="ES20" s="19">
        <f t="shared" si="90"/>
        <v>4.6883447760130981E-3</v>
      </c>
      <c r="ET20" s="19">
        <f t="shared" si="91"/>
        <v>2.5246423839861087E-2</v>
      </c>
      <c r="EU20" s="19">
        <f t="shared" si="92"/>
        <v>7.9233225700339194E-3</v>
      </c>
      <c r="EV20" s="19">
        <f t="shared" si="93"/>
        <v>-5.7259603298745798E-2</v>
      </c>
      <c r="EW20" s="19">
        <f t="shared" si="94"/>
        <v>4.1472511980397364E-2</v>
      </c>
      <c r="EX20" s="19">
        <f t="shared" si="95"/>
        <v>3.7358986111277748E-3</v>
      </c>
      <c r="EY20" s="19">
        <f t="shared" si="96"/>
        <v>-6.1868796882650456E-2</v>
      </c>
      <c r="EZ20" s="19">
        <f t="shared" si="97"/>
        <v>3.010622866345769E-2</v>
      </c>
      <c r="FA20" s="19">
        <f t="shared" si="98"/>
        <v>-2.219730468018577E-2</v>
      </c>
      <c r="FB20" s="19">
        <f t="shared" si="99"/>
        <v>1.9136562359384657E-2</v>
      </c>
      <c r="FC20" s="19">
        <f t="shared" si="100"/>
        <v>-9.8768162750512145E-3</v>
      </c>
      <c r="FD20" s="19">
        <f t="shared" si="101"/>
        <v>1.3100490966234002E-2</v>
      </c>
      <c r="FE20" s="19">
        <f t="shared" si="102"/>
        <v>2.8447071070628827E-2</v>
      </c>
      <c r="FF20" s="19">
        <f t="shared" si="103"/>
        <v>9.3012305119288818E-4</v>
      </c>
      <c r="FG20" s="19">
        <f t="shared" si="104"/>
        <v>1.1616215321293533E-2</v>
      </c>
      <c r="FH20" s="19">
        <f t="shared" si="105"/>
        <v>3.2364728891707273E-2</v>
      </c>
      <c r="FI20" s="19">
        <f t="shared" si="106"/>
        <v>5.7236437430181475E-3</v>
      </c>
      <c r="FJ20" s="19">
        <f t="shared" si="107"/>
        <v>3.6402443462437262E-2</v>
      </c>
      <c r="FK20" s="19">
        <f t="shared" si="108"/>
        <v>1.0317076998073604E-2</v>
      </c>
      <c r="FL20" s="19">
        <f t="shared" si="109"/>
        <v>-7.4622199544950307E-3</v>
      </c>
      <c r="FM20" s="19">
        <f t="shared" si="110"/>
        <v>-4.1028467605092045E-3</v>
      </c>
      <c r="FN20" s="19">
        <f t="shared" si="111"/>
        <v>-1.5759178181091849E-2</v>
      </c>
      <c r="FO20" s="19">
        <f t="shared" si="112"/>
        <v>-6.7091293822960085E-2</v>
      </c>
      <c r="FP20" s="19">
        <f t="shared" si="113"/>
        <v>2.9698236467449846E-2</v>
      </c>
      <c r="FQ20" s="19">
        <f t="shared" si="114"/>
        <v>4.4793434883566352E-2</v>
      </c>
      <c r="FR20" s="19">
        <f t="shared" si="115"/>
        <v>-3.8998636427937439E-2</v>
      </c>
      <c r="FS20" s="19">
        <f t="shared" si="116"/>
        <v>-2.73376288489523E-2</v>
      </c>
      <c r="FT20" s="19">
        <f t="shared" si="117"/>
        <v>-3.9520544708254057E-2</v>
      </c>
      <c r="FU20" s="19">
        <f t="shared" si="118"/>
        <v>-2.5763356159850925E-2</v>
      </c>
      <c r="FV20" s="19">
        <f t="shared" si="119"/>
        <v>5.732329643537426E-2</v>
      </c>
      <c r="FW20" s="19">
        <f t="shared" si="120"/>
        <v>-6.3099056069851445E-2</v>
      </c>
      <c r="FX20" s="19">
        <f t="shared" si="121"/>
        <v>3.7322476230238655E-2</v>
      </c>
      <c r="FY20" s="19">
        <f t="shared" si="122"/>
        <v>-2.2392720056642168E-2</v>
      </c>
      <c r="FZ20" s="19">
        <f t="shared" si="123"/>
        <v>0.10438948403038162</v>
      </c>
      <c r="GA20" s="19">
        <f t="shared" si="124"/>
        <v>4.0869806576959045E-2</v>
      </c>
      <c r="GB20" s="19">
        <f t="shared" si="125"/>
        <v>-8.1184589891916126E-3</v>
      </c>
      <c r="GC20" s="19">
        <f t="shared" si="126"/>
        <v>7.0727640926981916E-3</v>
      </c>
      <c r="GD20" s="19">
        <f t="shared" si="127"/>
        <v>6.2870626435046928E-2</v>
      </c>
      <c r="GE20" s="19">
        <f t="shared" si="128"/>
        <v>4.8932762524527273E-3</v>
      </c>
      <c r="GF20" s="19">
        <f t="shared" si="129"/>
        <v>-2.4087147922637886E-3</v>
      </c>
      <c r="GG20" s="19">
        <f t="shared" si="130"/>
        <v>1.8775071768442286E-2</v>
      </c>
      <c r="GH20" s="19">
        <f t="shared" si="131"/>
        <v>7.9975035669395123E-3</v>
      </c>
      <c r="GI20" s="19">
        <f t="shared" si="132"/>
        <v>-1.3584172026332442E-2</v>
      </c>
      <c r="GJ20" s="19">
        <f t="shared" si="133"/>
        <v>-2.2435846244391433E-2</v>
      </c>
      <c r="GK20" s="19">
        <f t="shared" si="134"/>
        <v>8.7628656995564214E-4</v>
      </c>
      <c r="GL20" s="19">
        <f t="shared" si="135"/>
        <v>2.4962265482042056E-2</v>
      </c>
      <c r="GM20" s="19">
        <f t="shared" si="136"/>
        <v>-7.3881334302751123E-3</v>
      </c>
      <c r="GN20" s="19">
        <f t="shared" si="137"/>
        <v>5.2048215655585039E-2</v>
      </c>
      <c r="GO20" s="19">
        <f t="shared" si="138"/>
        <v>-2.8808438840987272E-2</v>
      </c>
      <c r="GP20" s="19">
        <f t="shared" si="139"/>
        <v>-2.315713219118265E-2</v>
      </c>
      <c r="GQ20" s="19">
        <f t="shared" si="140"/>
        <v>2.3781040281701804E-2</v>
      </c>
      <c r="GR20" s="19">
        <f t="shared" si="141"/>
        <v>2.8806847123415524E-2</v>
      </c>
      <c r="GS20" s="19">
        <f t="shared" si="142"/>
        <v>-1.9037984487777382E-2</v>
      </c>
      <c r="GT20" s="19">
        <f t="shared" si="143"/>
        <v>6.5459108111374231E-3</v>
      </c>
      <c r="GU20" s="19">
        <f t="shared" si="144"/>
        <v>-2.3891740205505663E-2</v>
      </c>
      <c r="GV20" s="19">
        <f t="shared" si="145"/>
        <v>-1.5562158842893137E-2</v>
      </c>
      <c r="GW20" s="19">
        <f t="shared" si="146"/>
        <v>-2.3228117400281634E-2</v>
      </c>
      <c r="GX20" s="19">
        <f t="shared" si="147"/>
        <v>5.1738482737442304E-3</v>
      </c>
      <c r="GY20" s="19">
        <f t="shared" si="148"/>
        <v>-3.9573347911174839E-3</v>
      </c>
      <c r="GZ20" s="19">
        <f t="shared" si="149"/>
        <v>-1.6038308908162491E-2</v>
      </c>
      <c r="HA20" s="19">
        <f t="shared" si="150"/>
        <v>1.4307085737341296E-2</v>
      </c>
      <c r="HB20" s="19">
        <f t="shared" si="151"/>
        <v>4.456362274500858E-4</v>
      </c>
      <c r="HC20" s="19">
        <f t="shared" si="152"/>
        <v>4.6003000576848585E-3</v>
      </c>
      <c r="HD20" s="19">
        <f t="shared" si="153"/>
        <v>3.5024553048787155E-2</v>
      </c>
      <c r="HE20" s="19">
        <f t="shared" si="154"/>
        <v>5.7655958239211103E-4</v>
      </c>
      <c r="HF20" s="19">
        <f t="shared" si="155"/>
        <v>5.5755293938002159E-2</v>
      </c>
      <c r="HG20" s="19">
        <f t="shared" si="156"/>
        <v>-2.8265690875507121E-2</v>
      </c>
      <c r="HH20" s="19">
        <f t="shared" si="157"/>
        <v>1.1485153063709674E-2</v>
      </c>
      <c r="HI20" s="19">
        <f t="shared" si="158"/>
        <v>-2.4129415502847751E-2</v>
      </c>
      <c r="HJ20" s="19">
        <f t="shared" si="159"/>
        <v>4.132456342470725E-3</v>
      </c>
      <c r="HK20" s="19">
        <f t="shared" si="160"/>
        <v>-1.3843785071952497E-2</v>
      </c>
      <c r="HL20" s="19">
        <f t="shared" si="161"/>
        <v>-1.9638433798872201E-2</v>
      </c>
      <c r="HM20" s="19">
        <f t="shared" si="162"/>
        <v>1.3997409973290686E-2</v>
      </c>
      <c r="HN20" s="19">
        <f t="shared" si="163"/>
        <v>1.9720584688378118E-2</v>
      </c>
      <c r="HO20" s="19">
        <f t="shared" si="164"/>
        <v>-1.1312602627395085E-2</v>
      </c>
      <c r="HP20" s="19">
        <f t="shared" si="165"/>
        <v>1.3938495514254523E-2</v>
      </c>
      <c r="HQ20" s="19">
        <f t="shared" si="166"/>
        <v>-7.8100454611962356E-3</v>
      </c>
      <c r="HR20" s="19">
        <f t="shared" si="167"/>
        <v>3.1625987269006561E-2</v>
      </c>
      <c r="HS20" s="19">
        <f t="shared" si="168"/>
        <v>-2.6694021709683269E-2</v>
      </c>
      <c r="HT20" s="19">
        <f t="shared" si="169"/>
        <v>-3.0004663361103856E-2</v>
      </c>
      <c r="HU20" s="19">
        <f t="shared" si="170"/>
        <v>-4.5694738762896758E-2</v>
      </c>
      <c r="HV20" s="19">
        <f t="shared" si="171"/>
        <v>-2.4312665419026547E-2</v>
      </c>
      <c r="HW20" s="19">
        <f t="shared" si="172"/>
        <v>-5.8370339400722893E-2</v>
      </c>
      <c r="HX20" s="19">
        <f t="shared" si="173"/>
        <v>-1.7223385112519085E-2</v>
      </c>
      <c r="HY20" s="19">
        <f t="shared" si="174"/>
        <v>2.2238546117121949E-2</v>
      </c>
      <c r="HZ20" s="19">
        <f t="shared" si="175"/>
        <v>1.501351506618831E-2</v>
      </c>
      <c r="IA20" s="19">
        <f t="shared" si="176"/>
        <v>-1.4033612053296562E-2</v>
      </c>
      <c r="IB20" s="19">
        <f t="shared" si="177"/>
        <v>3.2979535896904277E-3</v>
      </c>
      <c r="IC20" s="19">
        <f t="shared" si="178"/>
        <v>-3.2500387942574704E-2</v>
      </c>
      <c r="ID20" s="19">
        <f t="shared" si="179"/>
        <v>1.2006659625747318E-2</v>
      </c>
      <c r="IE20" s="19">
        <f t="shared" si="180"/>
        <v>-7.2547353969227291E-2</v>
      </c>
      <c r="IF20" s="19">
        <f t="shared" si="181"/>
        <v>-2.5163110188354043E-2</v>
      </c>
      <c r="IG20" s="19">
        <f t="shared" si="182"/>
        <v>-9.7595220889284517E-2</v>
      </c>
      <c r="IH20" s="19">
        <f t="shared" si="183"/>
        <v>-1.0519927996310741E-2</v>
      </c>
      <c r="II20" s="19">
        <f t="shared" si="184"/>
        <v>1.8842285304091932E-2</v>
      </c>
      <c r="IJ20" s="19">
        <f t="shared" si="185"/>
        <v>1.3395792804561379E-2</v>
      </c>
      <c r="IK20" s="19">
        <f t="shared" si="186"/>
        <v>7.9293544208314692E-2</v>
      </c>
      <c r="IL20" s="19">
        <f t="shared" si="187"/>
        <v>-4.3229707822344365E-2</v>
      </c>
      <c r="IM20" s="19">
        <f t="shared" si="188"/>
        <v>-2.8357887705546925E-2</v>
      </c>
      <c r="IN20" s="19">
        <f t="shared" si="189"/>
        <v>5.6608463087832739E-3</v>
      </c>
      <c r="IO20" s="19">
        <f t="shared" si="190"/>
        <v>-1.9512026888563794E-2</v>
      </c>
      <c r="IP20" s="19">
        <f t="shared" si="191"/>
        <v>1.0802831058667417E-2</v>
      </c>
      <c r="IQ20" s="19">
        <f t="shared" si="192"/>
        <v>-5.1774246377026767E-2</v>
      </c>
      <c r="IR20" s="19">
        <f t="shared" si="193"/>
        <v>-4.5302164248998467E-2</v>
      </c>
      <c r="IS20" s="19">
        <f t="shared" si="193"/>
        <v>-9.6113133585360111E-2</v>
      </c>
      <c r="IT20" s="19">
        <f t="shared" si="193"/>
        <v>4.2385988290036813E-3</v>
      </c>
      <c r="IU20" s="19">
        <f t="shared" si="193"/>
        <v>-5.8838112186490044E-2</v>
      </c>
      <c r="IV20" s="19">
        <f t="shared" si="193"/>
        <v>-2.4092352637483438E-2</v>
      </c>
      <c r="IW20" s="19">
        <f t="shared" si="193"/>
        <v>6.9839600932277701E-3</v>
      </c>
      <c r="IX20" s="19">
        <f t="shared" si="193"/>
        <v>6.8879100760586898E-2</v>
      </c>
      <c r="IY20" s="19">
        <f t="shared" si="193"/>
        <v>-6.4078242808168207E-2</v>
      </c>
      <c r="IZ20" s="19">
        <f t="shared" si="193"/>
        <v>3.3210422485683511E-2</v>
      </c>
      <c r="JA20" s="19">
        <f t="shared" si="193"/>
        <v>1.532493897369136E-2</v>
      </c>
      <c r="JB20" s="19">
        <f t="shared" si="193"/>
        <v>4.1577183810798335E-2</v>
      </c>
      <c r="JC20" s="19">
        <f t="shared" si="193"/>
        <v>-4.5220230799716377E-2</v>
      </c>
      <c r="JD20" s="19">
        <f t="shared" si="193"/>
        <v>-1.4524834483101268E-2</v>
      </c>
      <c r="JE20" s="19">
        <f t="shared" si="193"/>
        <v>6.649342612520126E-2</v>
      </c>
      <c r="JF20" s="19">
        <f t="shared" si="193"/>
        <v>4.7149116317181328E-2</v>
      </c>
      <c r="JG20" s="19">
        <f t="shared" si="193"/>
        <v>-1.4895661116063774E-2</v>
      </c>
      <c r="JH20" s="19">
        <f t="shared" si="193"/>
        <v>1.5655542285778257E-2</v>
      </c>
      <c r="JI20" s="19">
        <f t="shared" si="193"/>
        <v>7.2731401673037599E-2</v>
      </c>
      <c r="JJ20" s="19">
        <f t="shared" si="193"/>
        <v>-1.4408012967952799E-2</v>
      </c>
      <c r="JK20" s="19">
        <f t="shared" si="193"/>
        <v>6.1575526245779555E-2</v>
      </c>
      <c r="JL20" s="19">
        <f t="shared" si="193"/>
        <v>9.0530064331160176E-3</v>
      </c>
      <c r="JM20" s="19">
        <f t="shared" si="193"/>
        <v>-6.9581998202057349E-2</v>
      </c>
      <c r="JN20" s="19">
        <f t="shared" si="194"/>
        <v>9.9655828426872706E-2</v>
      </c>
      <c r="JO20" s="19">
        <f t="shared" si="194"/>
        <v>-4.0651490676810953E-2</v>
      </c>
      <c r="JP20" s="19">
        <f t="shared" ref="JP20:KM20" si="212">JP10/JO10-1</f>
        <v>2.6463705774921964E-2</v>
      </c>
      <c r="JQ20" s="19">
        <f t="shared" si="212"/>
        <v>-8.1724563786229165E-2</v>
      </c>
      <c r="JR20" s="19">
        <f t="shared" si="212"/>
        <v>-3.349117450159711E-2</v>
      </c>
      <c r="JS20" s="19">
        <f t="shared" si="212"/>
        <v>5.7123830473037041E-2</v>
      </c>
      <c r="JT20" s="19">
        <f t="shared" si="212"/>
        <v>-2.3289963321221463E-2</v>
      </c>
      <c r="JU20" s="19">
        <f t="shared" si="212"/>
        <v>-1.8473476853401283E-2</v>
      </c>
      <c r="JV20" s="19">
        <f t="shared" si="212"/>
        <v>3.8165736776004655E-2</v>
      </c>
      <c r="JW20" s="19">
        <f t="shared" si="212"/>
        <v>-5.7575763850153949E-3</v>
      </c>
      <c r="JX20" s="19">
        <f t="shared" si="212"/>
        <v>6.8393150202735509E-2</v>
      </c>
      <c r="JY20" s="19">
        <f t="shared" si="212"/>
        <v>6.8874726733475944E-2</v>
      </c>
      <c r="JZ20" s="19">
        <f t="shared" si="212"/>
        <v>1.4208147378291791E-4</v>
      </c>
      <c r="KA20" s="19">
        <f t="shared" si="212"/>
        <v>-1.2522036285387617E-2</v>
      </c>
      <c r="KB20" s="19">
        <f t="shared" si="212"/>
        <v>-5.248961035169819E-2</v>
      </c>
      <c r="KC20" s="19">
        <f t="shared" si="212"/>
        <v>3.8041135882459498E-2</v>
      </c>
      <c r="KD20" s="19">
        <f t="shared" si="212"/>
        <v>-0.11446759408088114</v>
      </c>
      <c r="KE20" s="19">
        <f t="shared" si="212"/>
        <v>3.2515757126007072E-2</v>
      </c>
      <c r="KF20" s="19">
        <f t="shared" si="212"/>
        <v>7.3831130697949998E-3</v>
      </c>
      <c r="KG20" s="19">
        <f t="shared" si="212"/>
        <v>2.4789767888148795E-2</v>
      </c>
      <c r="KH20" s="19">
        <f t="shared" si="212"/>
        <v>2.3650184132362195E-3</v>
      </c>
      <c r="KI20" s="19">
        <f t="shared" si="212"/>
        <v>5.5251103574678995E-2</v>
      </c>
      <c r="KJ20" s="19">
        <f t="shared" si="212"/>
        <v>8.588089072946592E-2</v>
      </c>
      <c r="KK20" s="19">
        <f t="shared" si="212"/>
        <v>7.646933574977588E-3</v>
      </c>
      <c r="KL20" s="19">
        <f t="shared" si="212"/>
        <v>8.7800816047950203E-2</v>
      </c>
      <c r="KM20" s="19">
        <f t="shared" si="212"/>
        <v>-9.5691244595539349E-2</v>
      </c>
      <c r="KN20" s="19">
        <f t="shared" si="196"/>
        <v>-3.651778703167019E-2</v>
      </c>
      <c r="KO20" s="19">
        <f t="shared" si="197"/>
        <v>-1.9302546413106358E-2</v>
      </c>
      <c r="KP20" s="19">
        <f t="shared" si="197"/>
        <v>-8.4623119627814325E-2</v>
      </c>
      <c r="KQ20" s="19">
        <f t="shared" si="197"/>
        <v>3.1199046030261135E-2</v>
      </c>
      <c r="KR20" s="19">
        <f t="shared" si="197"/>
        <v>2.6838386044138351E-2</v>
      </c>
      <c r="KS20" s="19">
        <f t="shared" si="197"/>
        <v>-1.6180266313436942E-4</v>
      </c>
      <c r="KT20" s="19">
        <f t="shared" si="197"/>
        <v>-1.423598245652713E-2</v>
      </c>
      <c r="KU20" s="19">
        <f t="shared" si="197"/>
        <v>6.0521690957557439E-2</v>
      </c>
      <c r="KV20" s="19">
        <f t="shared" si="197"/>
        <v>1.3414939336729326E-2</v>
      </c>
      <c r="KW20" s="19">
        <f t="shared" si="197"/>
        <v>-1.9706462868787078E-2</v>
      </c>
      <c r="KX20" s="19">
        <f t="shared" si="197"/>
        <v>8.3468429861481841E-2</v>
      </c>
      <c r="KY20" s="19">
        <f t="shared" si="197"/>
        <v>-4.1046220916772458E-2</v>
      </c>
      <c r="KZ20" s="19">
        <f t="shared" si="197"/>
        <v>-9.8286896869811735E-2</v>
      </c>
      <c r="LA20" s="19">
        <f t="shared" si="197"/>
        <v>-0.11550894176834414</v>
      </c>
      <c r="LB20" s="19">
        <f t="shared" si="197"/>
        <v>8.7382657785907591E-2</v>
      </c>
      <c r="LC20" s="19">
        <f t="shared" si="197"/>
        <v>-1.3993369141837575E-2</v>
      </c>
      <c r="LD20" s="19">
        <f t="shared" si="197"/>
        <v>-2.203441207677892E-2</v>
      </c>
      <c r="LE20" s="19">
        <f t="shared" si="197"/>
        <v>4.1961613436150458E-2</v>
      </c>
      <c r="LF20" s="19">
        <f t="shared" si="197"/>
        <v>-1.0404801968533217E-3</v>
      </c>
      <c r="LG20" s="19">
        <f t="shared" si="197"/>
        <v>4.2648733278649376E-2</v>
      </c>
      <c r="LH20" s="19">
        <f t="shared" si="197"/>
        <v>-1.3573695038608724E-2</v>
      </c>
      <c r="LI20" s="19">
        <f t="shared" si="197"/>
        <v>4.9692753922080168E-2</v>
      </c>
      <c r="LJ20" s="19">
        <f t="shared" si="197"/>
        <v>2.2654208778495777E-2</v>
      </c>
      <c r="LK20" s="19">
        <f t="shared" si="197"/>
        <v>-3.5517883252402793E-2</v>
      </c>
      <c r="LL20" s="19">
        <f t="shared" si="197"/>
        <v>-7.0521093223185893E-2</v>
      </c>
      <c r="LM20" s="19">
        <f t="shared" si="197"/>
        <v>4.7817678078465597E-3</v>
      </c>
      <c r="LN20" s="19">
        <f t="shared" si="197"/>
        <v>-1.0722233972672801E-2</v>
      </c>
      <c r="LO20" s="19">
        <f t="shared" si="197"/>
        <v>5.0913448382750248E-2</v>
      </c>
      <c r="LP20" s="19">
        <f t="shared" si="197"/>
        <v>4.1462261123044186E-3</v>
      </c>
      <c r="LQ20" s="19">
        <f t="shared" si="197"/>
        <v>4.4412533065715687E-2</v>
      </c>
      <c r="LR20" s="19">
        <f t="shared" si="197"/>
        <v>-6.2720038662512301E-2</v>
      </c>
      <c r="LS20" s="19">
        <f t="shared" si="197"/>
        <v>1.1206227724323004E-2</v>
      </c>
      <c r="LT20" s="19">
        <f t="shared" si="197"/>
        <v>3.9845273955273486E-2</v>
      </c>
      <c r="LU20" s="19">
        <f t="shared" si="197"/>
        <v>-4.7150408727312576E-2</v>
      </c>
      <c r="LV20" s="19">
        <f t="shared" si="197"/>
        <v>-4.6860875882639652E-2</v>
      </c>
      <c r="LW20" s="19">
        <f t="shared" si="197"/>
        <v>2.1428889004841967E-2</v>
      </c>
      <c r="LX20" s="19">
        <f t="shared" si="197"/>
        <v>1.8120989529090359E-2</v>
      </c>
      <c r="LY20" s="19">
        <f t="shared" si="197"/>
        <v>-8.0222438210451052E-3</v>
      </c>
      <c r="LZ20" s="19">
        <f t="shared" si="197"/>
        <v>-2.493972375639486E-2</v>
      </c>
      <c r="MA20" s="19">
        <f t="shared" si="197"/>
        <v>4.931312300716173E-2</v>
      </c>
      <c r="MB20" s="19">
        <f t="shared" si="210"/>
        <v>-2.1880238990993783E-2</v>
      </c>
      <c r="MC20" s="19">
        <f t="shared" si="210"/>
        <v>4.9955580493509233E-2</v>
      </c>
      <c r="MD20" s="19">
        <f t="shared" si="210"/>
        <v>8.6134309890126826E-3</v>
      </c>
      <c r="ME20" s="19">
        <f t="shared" si="210"/>
        <v>2.7862510122073747E-2</v>
      </c>
      <c r="MF20" s="19">
        <f t="shared" si="210"/>
        <v>7.4559454160909144E-2</v>
      </c>
      <c r="MG20" s="19">
        <f t="shared" si="210"/>
        <v>1.9563623131811481E-2</v>
      </c>
      <c r="MH20" s="19">
        <f t="shared" si="210"/>
        <v>2.6032593723232411E-2</v>
      </c>
      <c r="MI20" s="19">
        <f t="shared" si="210"/>
        <v>4.6051649445240095E-3</v>
      </c>
      <c r="MJ20" s="19">
        <f t="shared" si="210"/>
        <v>-2.1125653059846816E-2</v>
      </c>
      <c r="MK20" s="19">
        <f t="shared" si="210"/>
        <v>-2.647631491122493E-2</v>
      </c>
      <c r="ML20" s="19">
        <f t="shared" si="210"/>
        <v>2.0524215519193589E-2</v>
      </c>
      <c r="MM20" s="19">
        <f t="shared" si="210"/>
        <v>-2.5044182865208042E-2</v>
      </c>
      <c r="MN20" s="19">
        <f t="shared" si="210"/>
        <v>7.2883660162980535E-2</v>
      </c>
      <c r="MO20" s="19">
        <f t="shared" si="210"/>
        <v>-2.4440617523404651E-3</v>
      </c>
      <c r="MP20" s="19">
        <f t="shared" si="210"/>
        <v>3.0623724766996041E-3</v>
      </c>
      <c r="MQ20" s="19">
        <f t="shared" si="210"/>
        <v>-3.3650144840242757E-2</v>
      </c>
      <c r="MR20" s="19">
        <f t="shared" si="210"/>
        <v>4.07098977239575E-2</v>
      </c>
      <c r="MS20" s="19">
        <f t="shared" si="210"/>
        <v>-9.3433377887678359E-3</v>
      </c>
      <c r="MT20" s="19">
        <f t="shared" si="210"/>
        <v>3.2350362300594293E-2</v>
      </c>
      <c r="MU20" s="19">
        <f t="shared" si="210"/>
        <v>-3.7314704615417749E-2</v>
      </c>
      <c r="MV20" s="19">
        <f t="shared" si="210"/>
        <v>-1.5470472934835167E-2</v>
      </c>
      <c r="MW20" s="19">
        <f t="shared" si="210"/>
        <v>-2.5631623110217161E-2</v>
      </c>
      <c r="MX20" s="19">
        <f t="shared" si="210"/>
        <v>-7.4157793908127267E-3</v>
      </c>
      <c r="MY20" s="19">
        <f t="shared" si="210"/>
        <v>1.1869039492067968E-2</v>
      </c>
      <c r="MZ20" s="19">
        <f t="shared" si="210"/>
        <v>-1.0313944647575402E-2</v>
      </c>
      <c r="NA20" s="19">
        <f t="shared" si="210"/>
        <v>-2.4332629634048919E-2</v>
      </c>
      <c r="NB20" s="19">
        <f t="shared" si="210"/>
        <v>-4.943382533678764E-3</v>
      </c>
      <c r="NC20" s="19">
        <f t="shared" si="210"/>
        <v>1.5477959854062195E-3</v>
      </c>
      <c r="ND20" s="19">
        <f t="shared" si="210"/>
        <v>3.5164874763466303E-2</v>
      </c>
      <c r="NE20" s="19">
        <f t="shared" si="210"/>
        <v>-1.6507453882162459E-2</v>
      </c>
      <c r="NF20" s="19">
        <f t="shared" si="210"/>
        <v>-2.7670062124384276E-2</v>
      </c>
      <c r="NG20" s="19">
        <f t="shared" si="210"/>
        <v>-6.0836132344246785E-2</v>
      </c>
      <c r="NH20" s="19">
        <f t="shared" si="200"/>
        <v>-3.6185367722550099E-2</v>
      </c>
      <c r="NI20" s="19">
        <f t="shared" si="200"/>
        <v>2.0139609633104572E-2</v>
      </c>
      <c r="NJ20" s="19">
        <f t="shared" ref="NJ20:NU20" si="213">NJ10/NI10-1</f>
        <v>1.4414561958619787E-2</v>
      </c>
      <c r="NK20" s="19">
        <f t="shared" si="213"/>
        <v>-6.0673706686587114E-2</v>
      </c>
      <c r="NL20" s="19">
        <f t="shared" si="213"/>
        <v>5.9291090314467221E-2</v>
      </c>
      <c r="NM20" s="19">
        <f t="shared" si="213"/>
        <v>-1.4959955426211646E-2</v>
      </c>
      <c r="NN20" s="19">
        <f t="shared" si="213"/>
        <v>1.3594764995007669E-2</v>
      </c>
      <c r="NO20" s="19">
        <f t="shared" si="213"/>
        <v>4.2343762703549004E-2</v>
      </c>
      <c r="NP20" s="19">
        <f t="shared" si="213"/>
        <v>6.2945599990712253E-2</v>
      </c>
      <c r="NQ20" s="19">
        <f t="shared" si="213"/>
        <v>2.2591534711646766E-2</v>
      </c>
      <c r="NR20" s="19">
        <f t="shared" si="213"/>
        <v>-1.2176141533096096E-2</v>
      </c>
      <c r="NS20" s="19">
        <f t="shared" si="213"/>
        <v>-3.9604150964919205E-3</v>
      </c>
      <c r="NT20" s="19">
        <f t="shared" si="213"/>
        <v>-6.2514710144222718E-2</v>
      </c>
      <c r="NU20" s="19">
        <f t="shared" si="213"/>
        <v>1.6332041108846562E-2</v>
      </c>
    </row>
    <row r="21" spans="1:385" ht="15.5" outlineLevel="1" thickBot="1" x14ac:dyDescent="0.9">
      <c r="A21" s="11" t="s">
        <v>23</v>
      </c>
      <c r="B21" s="18" t="s">
        <v>3</v>
      </c>
      <c r="C21" s="18" t="s">
        <v>3</v>
      </c>
      <c r="D21" s="18" t="s">
        <v>3</v>
      </c>
      <c r="E21" s="18" t="s">
        <v>3</v>
      </c>
      <c r="F21" s="18" t="s">
        <v>3</v>
      </c>
      <c r="G21" s="18" t="s">
        <v>3</v>
      </c>
      <c r="H21" s="18" t="s">
        <v>3</v>
      </c>
      <c r="I21" s="18" t="s">
        <v>3</v>
      </c>
      <c r="J21" s="18" t="s">
        <v>3</v>
      </c>
      <c r="K21" s="18" t="s">
        <v>3</v>
      </c>
      <c r="L21" s="18" t="s">
        <v>3</v>
      </c>
      <c r="M21" s="18" t="s">
        <v>3</v>
      </c>
      <c r="N21" s="18" t="s">
        <v>3</v>
      </c>
      <c r="O21" s="18" t="s">
        <v>3</v>
      </c>
      <c r="P21" s="18" t="s">
        <v>3</v>
      </c>
      <c r="Q21" s="18" t="s">
        <v>3</v>
      </c>
      <c r="R21" s="18" t="s">
        <v>3</v>
      </c>
      <c r="S21" s="18" t="s">
        <v>3</v>
      </c>
      <c r="T21" s="18" t="s">
        <v>3</v>
      </c>
      <c r="U21" s="18" t="s">
        <v>3</v>
      </c>
      <c r="V21" s="18" t="s">
        <v>3</v>
      </c>
      <c r="W21" s="18" t="s">
        <v>3</v>
      </c>
      <c r="X21" s="18" t="s">
        <v>3</v>
      </c>
      <c r="Y21" s="18" t="s">
        <v>3</v>
      </c>
      <c r="Z21" s="18" t="s">
        <v>3</v>
      </c>
      <c r="AA21" s="18" t="s">
        <v>3</v>
      </c>
      <c r="AB21" s="18" t="s">
        <v>3</v>
      </c>
      <c r="AC21" s="18" t="s">
        <v>3</v>
      </c>
      <c r="AD21" s="18" t="s">
        <v>3</v>
      </c>
      <c r="AE21" s="18" t="s">
        <v>3</v>
      </c>
      <c r="AF21" s="18" t="s">
        <v>3</v>
      </c>
      <c r="AG21" s="18" t="s">
        <v>3</v>
      </c>
      <c r="AH21" s="18" t="s">
        <v>3</v>
      </c>
      <c r="AI21" s="18" t="s">
        <v>3</v>
      </c>
      <c r="AJ21" s="18" t="s">
        <v>3</v>
      </c>
      <c r="AK21" s="18" t="s">
        <v>3</v>
      </c>
      <c r="AL21" s="18" t="s">
        <v>3</v>
      </c>
      <c r="AM21" s="18" t="s">
        <v>3</v>
      </c>
      <c r="AN21" s="18" t="s">
        <v>3</v>
      </c>
      <c r="AO21" s="18" t="s">
        <v>3</v>
      </c>
      <c r="AP21" s="18" t="s">
        <v>3</v>
      </c>
      <c r="AQ21" s="18" t="s">
        <v>3</v>
      </c>
      <c r="AR21" s="18" t="s">
        <v>3</v>
      </c>
      <c r="AS21" s="18" t="s">
        <v>3</v>
      </c>
      <c r="AT21" s="18" t="s">
        <v>3</v>
      </c>
      <c r="AU21" s="18" t="s">
        <v>3</v>
      </c>
      <c r="AV21" s="18" t="s">
        <v>3</v>
      </c>
      <c r="AW21" s="18" t="s">
        <v>3</v>
      </c>
      <c r="AX21" s="18" t="s">
        <v>3</v>
      </c>
      <c r="AY21" s="18" t="s">
        <v>3</v>
      </c>
      <c r="AZ21" s="18" t="s">
        <v>3</v>
      </c>
      <c r="BA21" s="18" t="s">
        <v>3</v>
      </c>
      <c r="BB21" s="18" t="s">
        <v>3</v>
      </c>
      <c r="BC21" s="18" t="s">
        <v>3</v>
      </c>
      <c r="BD21" s="18" t="s">
        <v>3</v>
      </c>
      <c r="BE21" s="18" t="s">
        <v>3</v>
      </c>
      <c r="BF21" s="18" t="s">
        <v>3</v>
      </c>
      <c r="BG21" s="18" t="s">
        <v>3</v>
      </c>
      <c r="BH21" s="18" t="s">
        <v>3</v>
      </c>
      <c r="BI21" s="18" t="s">
        <v>3</v>
      </c>
      <c r="BJ21" s="18">
        <f>BJ11/BI11-1</f>
        <v>0.18501414003591399</v>
      </c>
      <c r="BK21" s="18">
        <f t="shared" si="204"/>
        <v>6.8448091027515146E-2</v>
      </c>
      <c r="BL21" s="18">
        <f t="shared" si="204"/>
        <v>-1.7696126913607446E-2</v>
      </c>
      <c r="BM21" s="18">
        <f t="shared" si="204"/>
        <v>4.7593062785967311E-2</v>
      </c>
      <c r="BN21" s="18">
        <f t="shared" si="204"/>
        <v>-4.5104514859469091E-2</v>
      </c>
      <c r="BO21" s="18">
        <f t="shared" si="8"/>
        <v>-2.8638670767088925E-2</v>
      </c>
      <c r="BP21" s="18">
        <f t="shared" si="9"/>
        <v>5.2580356815799423E-2</v>
      </c>
      <c r="BQ21" s="18">
        <f t="shared" si="10"/>
        <v>7.9745764792451324E-2</v>
      </c>
      <c r="BR21" s="18">
        <f t="shared" si="11"/>
        <v>6.2560263962840423E-2</v>
      </c>
      <c r="BS21" s="18">
        <f t="shared" si="12"/>
        <v>-7.9655883839470865E-2</v>
      </c>
      <c r="BT21" s="18">
        <f t="shared" si="13"/>
        <v>-7.6635139964393417E-2</v>
      </c>
      <c r="BU21" s="18">
        <f t="shared" si="14"/>
        <v>-4.3516958431307762E-2</v>
      </c>
      <c r="BV21" s="18">
        <f t="shared" si="15"/>
        <v>0.10191192382188152</v>
      </c>
      <c r="BW21" s="18">
        <f t="shared" si="16"/>
        <v>3.5970647956222512E-2</v>
      </c>
      <c r="BX21" s="18">
        <f t="shared" si="17"/>
        <v>-0.13360602604301575</v>
      </c>
      <c r="BY21" s="18">
        <f t="shared" si="18"/>
        <v>2.6901717658454505E-2</v>
      </c>
      <c r="BZ21" s="18">
        <f t="shared" si="19"/>
        <v>9.8719444880826179E-2</v>
      </c>
      <c r="CA21" s="18">
        <f t="shared" si="20"/>
        <v>-2.5464914369001113E-2</v>
      </c>
      <c r="CB21" s="18">
        <f t="shared" si="21"/>
        <v>6.7167918834294404E-3</v>
      </c>
      <c r="CC21" s="18">
        <f t="shared" si="22"/>
        <v>7.1521008254755047E-2</v>
      </c>
      <c r="CD21" s="18">
        <f t="shared" si="23"/>
        <v>5.1308565876448053E-2</v>
      </c>
      <c r="CE21" s="18">
        <f t="shared" si="24"/>
        <v>-2.3458536016755294E-2</v>
      </c>
      <c r="CF21" s="18">
        <f t="shared" si="25"/>
        <v>-5.2669894334050227E-2</v>
      </c>
      <c r="CG21" s="18">
        <f t="shared" si="26"/>
        <v>-3.1232748135014754E-2</v>
      </c>
      <c r="CH21" s="18">
        <f t="shared" si="27"/>
        <v>-0.23279902946864373</v>
      </c>
      <c r="CI21" s="18">
        <f t="shared" si="28"/>
        <v>0.10849003241608646</v>
      </c>
      <c r="CJ21" s="18">
        <f t="shared" si="29"/>
        <v>7.2614217559496819E-3</v>
      </c>
      <c r="CK21" s="18">
        <f t="shared" si="30"/>
        <v>9.5347939393819692E-2</v>
      </c>
      <c r="CL21" s="18">
        <f t="shared" si="31"/>
        <v>-0.14807788120664001</v>
      </c>
      <c r="CM21" s="18">
        <f t="shared" si="32"/>
        <v>-2.502282187164373E-2</v>
      </c>
      <c r="CN21" s="18">
        <f t="shared" si="33"/>
        <v>6.9231899414054388E-2</v>
      </c>
      <c r="CO21" s="18">
        <f t="shared" si="34"/>
        <v>2.2830570798884509E-2</v>
      </c>
      <c r="CP21" s="18">
        <f t="shared" si="35"/>
        <v>6.7417180158969359E-2</v>
      </c>
      <c r="CQ21" s="18">
        <f t="shared" si="36"/>
        <v>2.8268481279020152E-2</v>
      </c>
      <c r="CR21" s="18">
        <f t="shared" si="37"/>
        <v>3.0474672938592962E-2</v>
      </c>
      <c r="CS21" s="18">
        <f t="shared" si="38"/>
        <v>-1.0966651585613274E-3</v>
      </c>
      <c r="CT21" s="18">
        <f t="shared" si="39"/>
        <v>-0.13429013588894778</v>
      </c>
      <c r="CU21" s="18">
        <f t="shared" si="40"/>
        <v>9.7922964139472324E-2</v>
      </c>
      <c r="CV21" s="18">
        <f t="shared" si="41"/>
        <v>-1.4996762691556365E-2</v>
      </c>
      <c r="CW21" s="18">
        <f t="shared" si="42"/>
        <v>8.4221646043594944E-2</v>
      </c>
      <c r="CX21" s="18">
        <f t="shared" si="43"/>
        <v>-9.4077334921660594E-3</v>
      </c>
      <c r="CY21" s="18">
        <f t="shared" si="44"/>
        <v>3.1557213232731973E-2</v>
      </c>
      <c r="CZ21" s="18">
        <f t="shared" si="45"/>
        <v>7.1435332817556318E-2</v>
      </c>
      <c r="DA21" s="18">
        <f t="shared" si="46"/>
        <v>-1.6493841615030647E-2</v>
      </c>
      <c r="DB21" s="18">
        <f t="shared" si="47"/>
        <v>2.1346095050555736E-2</v>
      </c>
      <c r="DC21" s="18">
        <f t="shared" si="48"/>
        <v>-3.0774439292885925E-2</v>
      </c>
      <c r="DD21" s="18">
        <f t="shared" si="49"/>
        <v>3.2412399092458521E-2</v>
      </c>
      <c r="DE21" s="18">
        <f t="shared" si="50"/>
        <v>8.04823545581419E-2</v>
      </c>
      <c r="DF21" s="18">
        <f t="shared" si="51"/>
        <v>5.6384733329893022E-2</v>
      </c>
      <c r="DG21" s="18">
        <f t="shared" si="52"/>
        <v>-5.9299524525898262E-2</v>
      </c>
      <c r="DH21" s="18">
        <f t="shared" si="53"/>
        <v>-2.1446756640082998E-2</v>
      </c>
      <c r="DI21" s="18">
        <f t="shared" si="54"/>
        <v>-4.9548587166768243E-2</v>
      </c>
      <c r="DJ21" s="18">
        <f t="shared" si="55"/>
        <v>-1.0161568186521253E-2</v>
      </c>
      <c r="DK21" s="18">
        <f t="shared" si="56"/>
        <v>3.4169487933698006E-2</v>
      </c>
      <c r="DL21" s="18">
        <f t="shared" si="57"/>
        <v>8.2207838835605562E-2</v>
      </c>
      <c r="DM21" s="18">
        <f t="shared" si="58"/>
        <v>7.0309906845758219E-2</v>
      </c>
      <c r="DN21" s="18">
        <f t="shared" si="59"/>
        <v>-2.7114236447607576E-2</v>
      </c>
      <c r="DO21" s="18">
        <f t="shared" si="60"/>
        <v>-7.3794724306325832E-2</v>
      </c>
      <c r="DP21" s="18">
        <f t="shared" si="61"/>
        <v>-0.11580321925214143</v>
      </c>
      <c r="DQ21" s="18">
        <f t="shared" si="62"/>
        <v>0.1807600899947206</v>
      </c>
      <c r="DR21" s="18">
        <f t="shared" si="63"/>
        <v>-5.2456031904104639E-2</v>
      </c>
      <c r="DS21" s="18">
        <f t="shared" si="64"/>
        <v>4.7469034797403831E-2</v>
      </c>
      <c r="DT21" s="18">
        <f t="shared" si="65"/>
        <v>-1.2697160387089457E-2</v>
      </c>
      <c r="DU21" s="18">
        <f t="shared" si="66"/>
        <v>6.1785269582564473E-2</v>
      </c>
      <c r="DV21" s="18">
        <f t="shared" si="67"/>
        <v>0.12564289404612805</v>
      </c>
      <c r="DW21" s="18">
        <f t="shared" si="68"/>
        <v>1.7043167397556847E-2</v>
      </c>
      <c r="DX21" s="18">
        <f t="shared" si="69"/>
        <v>-3.1626278228536142E-2</v>
      </c>
      <c r="DY21" s="18">
        <f t="shared" si="70"/>
        <v>8.9169796804364765E-3</v>
      </c>
      <c r="DZ21" s="18">
        <f t="shared" si="71"/>
        <v>2.0353200911734426E-2</v>
      </c>
      <c r="EA21" s="18">
        <f t="shared" si="72"/>
        <v>-1.4063614405231739E-2</v>
      </c>
      <c r="EB21" s="18">
        <f t="shared" si="73"/>
        <v>-2.2621571942090024E-2</v>
      </c>
      <c r="EC21" s="18">
        <f t="shared" si="74"/>
        <v>-7.6341847248835082E-2</v>
      </c>
      <c r="ED21" s="18">
        <f t="shared" si="75"/>
        <v>6.4916897388311856E-3</v>
      </c>
      <c r="EE21" s="18">
        <f t="shared" si="76"/>
        <v>3.7886014095546372E-2</v>
      </c>
      <c r="EF21" s="18">
        <f t="shared" si="77"/>
        <v>-6.9314069684435098E-2</v>
      </c>
      <c r="EG21" s="18">
        <f t="shared" si="78"/>
        <v>-0.14397918486865446</v>
      </c>
      <c r="EH21" s="18">
        <f t="shared" si="79"/>
        <v>-1.8622243613004685E-2</v>
      </c>
      <c r="EI21" s="18">
        <f t="shared" si="80"/>
        <v>7.5336446515892774E-2</v>
      </c>
      <c r="EJ21" s="18">
        <f t="shared" si="81"/>
        <v>0.122314309808921</v>
      </c>
      <c r="EK21" s="18">
        <f t="shared" si="82"/>
        <v>4.108963532551213E-2</v>
      </c>
      <c r="EL21" s="18">
        <f t="shared" si="83"/>
        <v>4.2926134432258012E-2</v>
      </c>
      <c r="EM21" s="18">
        <f t="shared" si="84"/>
        <v>-2.3040066786497837E-2</v>
      </c>
      <c r="EN21" s="18">
        <f t="shared" si="85"/>
        <v>-3.3109975332940911E-2</v>
      </c>
      <c r="EO21" s="18">
        <f t="shared" si="86"/>
        <v>4.0153339469110261E-2</v>
      </c>
      <c r="EP21" s="18">
        <f t="shared" si="87"/>
        <v>-5.2836345386481187E-2</v>
      </c>
      <c r="EQ21" s="18">
        <f t="shared" si="88"/>
        <v>3.8813772377168654E-2</v>
      </c>
      <c r="ER21" s="18">
        <f t="shared" si="89"/>
        <v>-9.1912960264573407E-2</v>
      </c>
      <c r="ES21" s="18">
        <f t="shared" si="90"/>
        <v>5.6022156046883653E-2</v>
      </c>
      <c r="ET21" s="18">
        <f t="shared" si="91"/>
        <v>-2.2382759595180879E-2</v>
      </c>
      <c r="EU21" s="18">
        <f t="shared" si="92"/>
        <v>3.9035940576828132E-2</v>
      </c>
      <c r="EV21" s="18">
        <f t="shared" si="93"/>
        <v>-4.5265381732323418E-2</v>
      </c>
      <c r="EW21" s="18">
        <f t="shared" si="94"/>
        <v>6.3390563937419042E-2</v>
      </c>
      <c r="EX21" s="18">
        <f t="shared" si="95"/>
        <v>2.2272607914970433E-3</v>
      </c>
      <c r="EY21" s="18">
        <f t="shared" si="96"/>
        <v>-2.6098228270924895E-2</v>
      </c>
      <c r="EZ21" s="18">
        <f t="shared" si="97"/>
        <v>-4.8356358665764931E-2</v>
      </c>
      <c r="FA21" s="18">
        <f t="shared" si="98"/>
        <v>8.0889070795397977E-3</v>
      </c>
      <c r="FB21" s="18">
        <f t="shared" si="99"/>
        <v>3.9095630327607989E-2</v>
      </c>
      <c r="FC21" s="18">
        <f t="shared" si="100"/>
        <v>2.5156705877788621E-2</v>
      </c>
      <c r="FD21" s="18">
        <f t="shared" si="101"/>
        <v>-1.8638783850899454E-2</v>
      </c>
      <c r="FE21" s="18">
        <f t="shared" si="102"/>
        <v>-1.5772786835828279E-2</v>
      </c>
      <c r="FF21" s="18">
        <f t="shared" si="103"/>
        <v>2.8323677490614152E-2</v>
      </c>
      <c r="FG21" s="18">
        <f t="shared" si="104"/>
        <v>4.0194750891757725E-2</v>
      </c>
      <c r="FH21" s="18">
        <f t="shared" si="105"/>
        <v>1.8334736942754226E-2</v>
      </c>
      <c r="FI21" s="18">
        <f t="shared" si="106"/>
        <v>4.4805189794865363E-2</v>
      </c>
      <c r="FJ21" s="18">
        <f t="shared" si="107"/>
        <v>1.7990656170545849E-2</v>
      </c>
      <c r="FK21" s="18">
        <f t="shared" si="108"/>
        <v>-3.486956394682883E-3</v>
      </c>
      <c r="FL21" s="18">
        <f t="shared" si="109"/>
        <v>2.9733517539853871E-2</v>
      </c>
      <c r="FM21" s="18">
        <f t="shared" si="110"/>
        <v>-1.557850121923543E-2</v>
      </c>
      <c r="FN21" s="18">
        <f t="shared" si="111"/>
        <v>-6.1885441092347282E-2</v>
      </c>
      <c r="FO21" s="18">
        <f t="shared" si="112"/>
        <v>-0.1000234462180235</v>
      </c>
      <c r="FP21" s="18">
        <f t="shared" si="113"/>
        <v>7.6108599720946302E-2</v>
      </c>
      <c r="FQ21" s="18">
        <f t="shared" si="114"/>
        <v>3.9298861359323478E-2</v>
      </c>
      <c r="FR21" s="18">
        <f t="shared" si="115"/>
        <v>2.6903342993634061E-2</v>
      </c>
      <c r="FS21" s="18">
        <f t="shared" si="116"/>
        <v>-6.5402003269830811E-2</v>
      </c>
      <c r="FT21" s="18">
        <f t="shared" si="117"/>
        <v>-0.10267885813344213</v>
      </c>
      <c r="FU21" s="18">
        <f t="shared" si="118"/>
        <v>4.1442055442512338E-2</v>
      </c>
      <c r="FV21" s="18">
        <f t="shared" si="119"/>
        <v>8.4298028118474644E-2</v>
      </c>
      <c r="FW21" s="18">
        <f t="shared" si="120"/>
        <v>9.4821796038767836E-2</v>
      </c>
      <c r="FX21" s="18">
        <f t="shared" si="121"/>
        <v>-0.16464239012098936</v>
      </c>
      <c r="FY21" s="18">
        <f t="shared" si="122"/>
        <v>6.3677826144432403E-2</v>
      </c>
      <c r="FZ21" s="18">
        <f t="shared" si="123"/>
        <v>5.2154381635371116E-2</v>
      </c>
      <c r="GA21" s="18">
        <f t="shared" si="124"/>
        <v>2.6850143005840099E-2</v>
      </c>
      <c r="GB21" s="18">
        <f t="shared" si="125"/>
        <v>2.4874988998126124E-2</v>
      </c>
      <c r="GC21" s="18">
        <f t="shared" si="126"/>
        <v>4.5403855326090925E-2</v>
      </c>
      <c r="GD21" s="18">
        <f t="shared" si="127"/>
        <v>4.5660710626154843E-2</v>
      </c>
      <c r="GE21" s="18">
        <f t="shared" si="128"/>
        <v>-1.5776130754683204E-2</v>
      </c>
      <c r="GF21" s="18">
        <f t="shared" si="129"/>
        <v>1.2336060157430273E-2</v>
      </c>
      <c r="GG21" s="18">
        <f t="shared" si="130"/>
        <v>3.036234946268368E-2</v>
      </c>
      <c r="GH21" s="18">
        <f t="shared" si="131"/>
        <v>3.6996004467086951E-3</v>
      </c>
      <c r="GI21" s="18">
        <f t="shared" si="132"/>
        <v>-5.1007355827203948E-3</v>
      </c>
      <c r="GJ21" s="18">
        <f t="shared" si="133"/>
        <v>-4.2200445127306585E-2</v>
      </c>
      <c r="GK21" s="18">
        <f t="shared" si="134"/>
        <v>1.243709566768425E-2</v>
      </c>
      <c r="GL21" s="18">
        <f t="shared" si="135"/>
        <v>3.5816146192651166E-2</v>
      </c>
      <c r="GM21" s="18">
        <f t="shared" si="136"/>
        <v>-3.4329575664304723E-2</v>
      </c>
      <c r="GN21" s="18">
        <f t="shared" si="137"/>
        <v>4.034468412496528E-2</v>
      </c>
      <c r="GO21" s="18">
        <f t="shared" si="138"/>
        <v>6.7641040489767601E-3</v>
      </c>
      <c r="GP21" s="18">
        <f t="shared" si="139"/>
        <v>-6.7757657027988527E-2</v>
      </c>
      <c r="GQ21" s="18">
        <f t="shared" si="140"/>
        <v>3.9058547803137333E-2</v>
      </c>
      <c r="GR21" s="18">
        <f t="shared" si="141"/>
        <v>2.1343535966095395E-2</v>
      </c>
      <c r="GS21" s="18">
        <f t="shared" si="142"/>
        <v>-1.9987738755158579E-2</v>
      </c>
      <c r="GT21" s="18">
        <f t="shared" si="143"/>
        <v>3.6457439979534989E-2</v>
      </c>
      <c r="GU21" s="18">
        <f t="shared" si="144"/>
        <v>-2.5173519301706082E-2</v>
      </c>
      <c r="GV21" s="18">
        <f t="shared" si="145"/>
        <v>5.3072446973299048E-3</v>
      </c>
      <c r="GW21" s="18">
        <f t="shared" si="146"/>
        <v>-7.1400727014390708E-2</v>
      </c>
      <c r="GX21" s="18">
        <f t="shared" si="147"/>
        <v>5.2442570820334655E-3</v>
      </c>
      <c r="GY21" s="18">
        <f t="shared" si="148"/>
        <v>-9.3669988762709044E-3</v>
      </c>
      <c r="GZ21" s="18">
        <f t="shared" si="149"/>
        <v>2.8282820128495256E-2</v>
      </c>
      <c r="HA21" s="18">
        <f t="shared" si="150"/>
        <v>-3.5513740705036545E-3</v>
      </c>
      <c r="HB21" s="18">
        <f t="shared" si="151"/>
        <v>-3.9313759132963089E-2</v>
      </c>
      <c r="HC21" s="18">
        <f t="shared" si="152"/>
        <v>5.5979194691559764E-2</v>
      </c>
      <c r="HD21" s="18">
        <f t="shared" si="153"/>
        <v>-1.0428685437180452E-2</v>
      </c>
      <c r="HE21" s="18">
        <f t="shared" si="154"/>
        <v>1.5443007964504041E-3</v>
      </c>
      <c r="HF21" s="18">
        <f t="shared" si="155"/>
        <v>0.10929387592896078</v>
      </c>
      <c r="HG21" s="18">
        <f t="shared" si="156"/>
        <v>-4.3306991070848344E-2</v>
      </c>
      <c r="HH21" s="18">
        <f t="shared" si="157"/>
        <v>-1.0344423347946052E-2</v>
      </c>
      <c r="HI21" s="18">
        <f t="shared" si="158"/>
        <v>1.0012624662581127E-2</v>
      </c>
      <c r="HJ21" s="18">
        <f t="shared" si="159"/>
        <v>-1.8433327517027309E-2</v>
      </c>
      <c r="HK21" s="18">
        <f t="shared" si="160"/>
        <v>-6.9338044343170147E-3</v>
      </c>
      <c r="HL21" s="18">
        <f t="shared" si="161"/>
        <v>-3.7818293767351019E-2</v>
      </c>
      <c r="HM21" s="18">
        <f t="shared" si="162"/>
        <v>1.1171583110658911E-2</v>
      </c>
      <c r="HN21" s="18">
        <f t="shared" si="163"/>
        <v>1.9213782414722491E-2</v>
      </c>
      <c r="HO21" s="18">
        <f t="shared" si="164"/>
        <v>-8.9353303840831177E-3</v>
      </c>
      <c r="HP21" s="18">
        <f t="shared" si="165"/>
        <v>1.2025572969546205E-2</v>
      </c>
      <c r="HQ21" s="18">
        <f t="shared" si="166"/>
        <v>-7.658497422409094E-3</v>
      </c>
      <c r="HR21" s="18">
        <f t="shared" si="167"/>
        <v>3.5341217653728663E-2</v>
      </c>
      <c r="HS21" s="18">
        <f t="shared" si="168"/>
        <v>-5.0788421245981374E-2</v>
      </c>
      <c r="HT21" s="18">
        <f t="shared" si="169"/>
        <v>-2.2002843037352227E-2</v>
      </c>
      <c r="HU21" s="18">
        <f t="shared" si="170"/>
        <v>-9.0598451079960562E-2</v>
      </c>
      <c r="HV21" s="18">
        <f t="shared" si="171"/>
        <v>2.6651406469378358E-2</v>
      </c>
      <c r="HW21" s="18">
        <f t="shared" si="172"/>
        <v>-5.541062667754526E-2</v>
      </c>
      <c r="HX21" s="18">
        <f t="shared" si="173"/>
        <v>-4.405097363349364E-2</v>
      </c>
      <c r="HY21" s="18">
        <f t="shared" si="174"/>
        <v>3.7796042847102251E-2</v>
      </c>
      <c r="HZ21" s="18">
        <f t="shared" si="175"/>
        <v>2.4170647337452777E-2</v>
      </c>
      <c r="IA21" s="18">
        <f t="shared" si="176"/>
        <v>2.1753176641459149E-4</v>
      </c>
      <c r="IB21" s="18">
        <f t="shared" si="177"/>
        <v>-3.4173775405349938E-2</v>
      </c>
      <c r="IC21" s="18">
        <f t="shared" si="178"/>
        <v>-4.0470751388842374E-2</v>
      </c>
      <c r="ID21" s="18">
        <f t="shared" si="179"/>
        <v>7.743348866926314E-2</v>
      </c>
      <c r="IE21" s="18">
        <f t="shared" si="180"/>
        <v>-8.675663043367865E-2</v>
      </c>
      <c r="IF21" s="18">
        <f t="shared" si="181"/>
        <v>-7.6419371120497126E-2</v>
      </c>
      <c r="IG21" s="18">
        <f t="shared" si="182"/>
        <v>-7.4809142374904103E-2</v>
      </c>
      <c r="IH21" s="18">
        <f t="shared" si="183"/>
        <v>-3.4867830342215855E-2</v>
      </c>
      <c r="II21" s="18">
        <f t="shared" si="184"/>
        <v>2.2832865635125321E-2</v>
      </c>
      <c r="IJ21" s="18">
        <f t="shared" si="185"/>
        <v>1.1996063706922744E-3</v>
      </c>
      <c r="IK21" s="18">
        <f t="shared" si="186"/>
        <v>6.9316287734026538E-2</v>
      </c>
      <c r="IL21" s="18">
        <f t="shared" si="187"/>
        <v>5.7489681167690598E-3</v>
      </c>
      <c r="IM21" s="18">
        <f t="shared" si="188"/>
        <v>5.4111872291505492E-2</v>
      </c>
      <c r="IN21" s="18">
        <f t="shared" si="189"/>
        <v>-7.7917802379994461E-2</v>
      </c>
      <c r="IO21" s="18">
        <f t="shared" si="190"/>
        <v>2.8126476878548079E-2</v>
      </c>
      <c r="IP21" s="18">
        <f t="shared" si="191"/>
        <v>-1.3468334119423941E-2</v>
      </c>
      <c r="IQ21" s="18">
        <f t="shared" si="192"/>
        <v>-5.6215499412075598E-2</v>
      </c>
      <c r="IR21" s="18">
        <f t="shared" si="193"/>
        <v>-5.713243168511728E-2</v>
      </c>
      <c r="IS21" s="18">
        <f t="shared" si="193"/>
        <v>-9.695598698743968E-2</v>
      </c>
      <c r="IT21" s="18">
        <f t="shared" si="193"/>
        <v>-4.3302099614498046E-2</v>
      </c>
      <c r="IU21" s="18">
        <f t="shared" si="193"/>
        <v>-8.0952182082732138E-2</v>
      </c>
      <c r="IV21" s="18">
        <f t="shared" si="193"/>
        <v>4.9507621122659939E-2</v>
      </c>
      <c r="IW21" s="18">
        <f t="shared" si="193"/>
        <v>1.6003172292057943E-2</v>
      </c>
      <c r="IX21" s="18">
        <f t="shared" si="193"/>
        <v>-1.6238443245841672E-2</v>
      </c>
      <c r="IY21" s="18">
        <f t="shared" si="193"/>
        <v>1.6709015882061307E-2</v>
      </c>
      <c r="IZ21" s="18">
        <f t="shared" si="193"/>
        <v>-6.2000711134080344E-3</v>
      </c>
      <c r="JA21" s="18">
        <f t="shared" si="193"/>
        <v>3.2549252808993678E-2</v>
      </c>
      <c r="JB21" s="18">
        <f t="shared" si="193"/>
        <v>0.11945435142805216</v>
      </c>
      <c r="JC21" s="18">
        <f t="shared" si="193"/>
        <v>-9.015144480764159E-2</v>
      </c>
      <c r="JD21" s="18">
        <f t="shared" si="193"/>
        <v>-2.4978833643560461E-2</v>
      </c>
      <c r="JE21" s="18">
        <f t="shared" si="193"/>
        <v>-1.7115684965726241E-2</v>
      </c>
      <c r="JF21" s="18">
        <f t="shared" si="193"/>
        <v>0.14048875024458085</v>
      </c>
      <c r="JG21" s="18">
        <f t="shared" si="193"/>
        <v>1.5641913608994917E-2</v>
      </c>
      <c r="JH21" s="18">
        <f t="shared" si="193"/>
        <v>3.9091015285845465E-2</v>
      </c>
      <c r="JI21" s="18">
        <f t="shared" si="193"/>
        <v>6.2785801908007866E-2</v>
      </c>
      <c r="JJ21" s="18">
        <f t="shared" si="193"/>
        <v>-8.0756172160745265E-5</v>
      </c>
      <c r="JK21" s="18">
        <f t="shared" si="193"/>
        <v>6.096182707626463E-3</v>
      </c>
      <c r="JL21" s="18">
        <f t="shared" si="193"/>
        <v>-5.0582457501383571E-3</v>
      </c>
      <c r="JM21" s="18">
        <f t="shared" si="193"/>
        <v>-8.8997400726799958E-2</v>
      </c>
      <c r="JN21" s="18">
        <f t="shared" si="194"/>
        <v>0.13704258382286127</v>
      </c>
      <c r="JO21" s="18">
        <f t="shared" si="194"/>
        <v>-3.5688213397345514E-2</v>
      </c>
      <c r="JP21" s="18">
        <f t="shared" ref="JP21:KM21" si="214">JP11/JO11-1</f>
        <v>-5.5270061977726437E-2</v>
      </c>
      <c r="JQ21" s="18">
        <f t="shared" si="214"/>
        <v>8.0975224238768462E-3</v>
      </c>
      <c r="JR21" s="18">
        <f t="shared" si="214"/>
        <v>-3.2399052241437798E-2</v>
      </c>
      <c r="JS21" s="18">
        <f t="shared" si="214"/>
        <v>2.9980583056463672E-2</v>
      </c>
      <c r="JT21" s="18">
        <f t="shared" si="214"/>
        <v>-4.5931918454690579E-2</v>
      </c>
      <c r="JU21" s="18">
        <f t="shared" si="214"/>
        <v>-1.664027924772804E-2</v>
      </c>
      <c r="JV21" s="18">
        <f t="shared" si="214"/>
        <v>1.9467573916279957E-2</v>
      </c>
      <c r="JW21" s="18">
        <f t="shared" si="214"/>
        <v>4.2108685656830236E-2</v>
      </c>
      <c r="JX21" s="18">
        <f t="shared" si="214"/>
        <v>2.5727196705390476E-2</v>
      </c>
      <c r="JY21" s="18">
        <f t="shared" si="214"/>
        <v>6.7996143914179186E-2</v>
      </c>
      <c r="JZ21" s="18">
        <f t="shared" si="214"/>
        <v>8.70230727638579E-2</v>
      </c>
      <c r="KA21" s="18">
        <f t="shared" si="214"/>
        <v>-8.8528681901951956E-2</v>
      </c>
      <c r="KB21" s="18">
        <f t="shared" si="214"/>
        <v>-4.3456654904897807E-2</v>
      </c>
      <c r="KC21" s="18">
        <f t="shared" si="214"/>
        <v>2.218752415085401E-2</v>
      </c>
      <c r="KD21" s="18">
        <f t="shared" si="214"/>
        <v>-2.7421503518814005E-2</v>
      </c>
      <c r="KE21" s="18">
        <f t="shared" si="214"/>
        <v>-6.7633577009554635E-2</v>
      </c>
      <c r="KF21" s="18">
        <f t="shared" si="214"/>
        <v>1.1049195903797271E-2</v>
      </c>
      <c r="KG21" s="18">
        <f t="shared" si="214"/>
        <v>2.0103233620785588E-2</v>
      </c>
      <c r="KH21" s="18">
        <f t="shared" si="214"/>
        <v>2.5607978934955034E-2</v>
      </c>
      <c r="KI21" s="18">
        <f t="shared" si="214"/>
        <v>7.1426557342934682E-2</v>
      </c>
      <c r="KJ21" s="18">
        <f t="shared" si="214"/>
        <v>0.17019210961357967</v>
      </c>
      <c r="KK21" s="18">
        <f t="shared" si="214"/>
        <v>4.7111586404551264E-3</v>
      </c>
      <c r="KL21" s="18">
        <f t="shared" si="214"/>
        <v>7.6509629990038741E-2</v>
      </c>
      <c r="KM21" s="18">
        <f t="shared" si="214"/>
        <v>-0.10569770464494277</v>
      </c>
      <c r="KN21" s="18">
        <f t="shared" si="196"/>
        <v>-1.9957436528003969E-2</v>
      </c>
      <c r="KO21" s="18">
        <f t="shared" si="197"/>
        <v>-7.0939851483783678E-2</v>
      </c>
      <c r="KP21" s="18">
        <f t="shared" si="197"/>
        <v>-7.8024815510851053E-2</v>
      </c>
      <c r="KQ21" s="18">
        <f t="shared" si="197"/>
        <v>3.5885624808883021E-2</v>
      </c>
      <c r="KR21" s="18">
        <f t="shared" si="197"/>
        <v>4.3803113917032066E-2</v>
      </c>
      <c r="KS21" s="18">
        <f t="shared" si="197"/>
        <v>-5.6298756608591183E-2</v>
      </c>
      <c r="KT21" s="18">
        <f t="shared" si="197"/>
        <v>1.6495526135754002E-2</v>
      </c>
      <c r="KU21" s="18">
        <f t="shared" si="197"/>
        <v>6.1831074547199938E-2</v>
      </c>
      <c r="KV21" s="18">
        <f t="shared" si="197"/>
        <v>3.7237422383148644E-2</v>
      </c>
      <c r="KW21" s="18">
        <f t="shared" si="197"/>
        <v>3.4010491897357387E-2</v>
      </c>
      <c r="KX21" s="18">
        <f t="shared" si="197"/>
        <v>9.2180189751396746E-2</v>
      </c>
      <c r="KY21" s="18">
        <f t="shared" si="197"/>
        <v>-7.6806783709670645E-2</v>
      </c>
      <c r="KZ21" s="18">
        <f t="shared" si="197"/>
        <v>-0.10601109219864169</v>
      </c>
      <c r="LA21" s="18">
        <f t="shared" si="197"/>
        <v>-0.16874130504385487</v>
      </c>
      <c r="LB21" s="18">
        <f t="shared" si="197"/>
        <v>-5.2841223975551577E-2</v>
      </c>
      <c r="LC21" s="18">
        <f t="shared" si="197"/>
        <v>0.10233395181576066</v>
      </c>
      <c r="LD21" s="18">
        <f t="shared" si="197"/>
        <v>3.4648568000289925E-2</v>
      </c>
      <c r="LE21" s="18">
        <f t="shared" si="197"/>
        <v>8.0136901305063901E-2</v>
      </c>
      <c r="LF21" s="18">
        <f t="shared" si="197"/>
        <v>-1.6631793515417437E-2</v>
      </c>
      <c r="LG21" s="18">
        <f t="shared" si="197"/>
        <v>2.8817898467412562E-2</v>
      </c>
      <c r="LH21" s="18">
        <f t="shared" si="197"/>
        <v>2.4873661352088794E-2</v>
      </c>
      <c r="LI21" s="18">
        <f t="shared" si="197"/>
        <v>2.1788008872362319E-2</v>
      </c>
      <c r="LJ21" s="18">
        <f t="shared" si="197"/>
        <v>-3.5666452998426634E-2</v>
      </c>
      <c r="LK21" s="18">
        <f t="shared" si="197"/>
        <v>-1.5964577293161808E-2</v>
      </c>
      <c r="LL21" s="18">
        <f t="shared" si="197"/>
        <v>-7.0266708999843663E-2</v>
      </c>
      <c r="LM21" s="18">
        <f t="shared" si="197"/>
        <v>1.6577762696041942E-2</v>
      </c>
      <c r="LN21" s="18">
        <f t="shared" si="197"/>
        <v>5.5948937170535062E-2</v>
      </c>
      <c r="LO21" s="18">
        <f t="shared" si="197"/>
        <v>6.2621601849133235E-3</v>
      </c>
      <c r="LP21" s="18">
        <f t="shared" si="197"/>
        <v>1.7695442399191519E-2</v>
      </c>
      <c r="LQ21" s="18">
        <f t="shared" si="197"/>
        <v>-1.1184617774587013E-2</v>
      </c>
      <c r="LR21" s="18">
        <f t="shared" si="197"/>
        <v>-1.6266050794199516E-2</v>
      </c>
      <c r="LS21" s="18">
        <f t="shared" si="197"/>
        <v>-1.9801424070269524E-2</v>
      </c>
      <c r="LT21" s="18">
        <f t="shared" si="197"/>
        <v>-3.0786864073275577E-3</v>
      </c>
      <c r="LU21" s="18">
        <f t="shared" si="197"/>
        <v>-5.8608162671899278E-3</v>
      </c>
      <c r="LV21" s="18">
        <f t="shared" si="197"/>
        <v>-2.7156726818862054E-2</v>
      </c>
      <c r="LW21" s="18">
        <f t="shared" si="197"/>
        <v>-8.8765026756090215E-3</v>
      </c>
      <c r="LX21" s="18">
        <f t="shared" si="197"/>
        <v>-5.2737826205326743E-2</v>
      </c>
      <c r="LY21" s="18">
        <f t="shared" si="197"/>
        <v>5.7860350311668807E-2</v>
      </c>
      <c r="LZ21" s="18">
        <f t="shared" si="197"/>
        <v>-1.523585646371528E-2</v>
      </c>
      <c r="MA21" s="18">
        <f t="shared" si="197"/>
        <v>-3.4478631154874706E-2</v>
      </c>
      <c r="MB21" s="18">
        <f t="shared" si="210"/>
        <v>7.5163971082689462E-2</v>
      </c>
      <c r="MC21" s="18">
        <f t="shared" si="210"/>
        <v>3.3544856769142983E-2</v>
      </c>
      <c r="MD21" s="18">
        <f t="shared" si="210"/>
        <v>5.3874206102842992E-2</v>
      </c>
      <c r="ME21" s="18">
        <f t="shared" si="210"/>
        <v>1.3035071219996253E-2</v>
      </c>
      <c r="MF21" s="18">
        <f t="shared" si="210"/>
        <v>1.2353290800682704E-2</v>
      </c>
      <c r="MG21" s="18">
        <f t="shared" si="210"/>
        <v>2.2778289500948734E-2</v>
      </c>
      <c r="MH21" s="18">
        <f t="shared" si="210"/>
        <v>2.9152731521946196E-2</v>
      </c>
      <c r="MI21" s="18">
        <f t="shared" si="210"/>
        <v>-3.8422356870719709E-2</v>
      </c>
      <c r="MJ21" s="18">
        <f t="shared" si="210"/>
        <v>-1.24996331803372E-2</v>
      </c>
      <c r="MK21" s="18">
        <f t="shared" si="210"/>
        <v>-1.665555489753634E-2</v>
      </c>
      <c r="ML21" s="18">
        <f t="shared" si="210"/>
        <v>3.3315565833994754E-2</v>
      </c>
      <c r="MM21" s="18">
        <f t="shared" si="210"/>
        <v>2.7851584916055439E-2</v>
      </c>
      <c r="MN21" s="18">
        <f t="shared" si="210"/>
        <v>1.7446998288501936E-2</v>
      </c>
      <c r="MO21" s="18">
        <f t="shared" si="210"/>
        <v>3.9715721945286164E-2</v>
      </c>
      <c r="MP21" s="18">
        <f t="shared" si="210"/>
        <v>-3.0993092182707294E-3</v>
      </c>
      <c r="MQ21" s="18">
        <f t="shared" si="210"/>
        <v>-3.1071358850823794E-3</v>
      </c>
      <c r="MR21" s="18">
        <f t="shared" si="210"/>
        <v>7.7755524029383682E-3</v>
      </c>
      <c r="MS21" s="18">
        <f t="shared" si="210"/>
        <v>1.2355908753938882E-2</v>
      </c>
      <c r="MT21" s="18">
        <f t="shared" si="210"/>
        <v>4.5945749195565044E-2</v>
      </c>
      <c r="MU21" s="18">
        <f t="shared" si="210"/>
        <v>-4.7980574426726874E-2</v>
      </c>
      <c r="MV21" s="18">
        <f t="shared" si="210"/>
        <v>-3.3678362012676377E-2</v>
      </c>
      <c r="MW21" s="18">
        <f t="shared" si="210"/>
        <v>-2.154054526015492E-2</v>
      </c>
      <c r="MX21" s="18">
        <f t="shared" si="210"/>
        <v>2.6041656764511423E-2</v>
      </c>
      <c r="MY21" s="18">
        <f t="shared" si="210"/>
        <v>-4.8273955750280928E-3</v>
      </c>
      <c r="MZ21" s="18">
        <f t="shared" si="210"/>
        <v>7.0673104898122396E-3</v>
      </c>
      <c r="NA21" s="18">
        <f t="shared" si="210"/>
        <v>-4.4400090290791394E-2</v>
      </c>
      <c r="NB21" s="18">
        <f t="shared" si="210"/>
        <v>-4.1668120667989972E-2</v>
      </c>
      <c r="NC21" s="18">
        <f t="shared" si="210"/>
        <v>6.5882278703507602E-2</v>
      </c>
      <c r="ND21" s="18">
        <f t="shared" si="210"/>
        <v>-2.3051370834180185E-2</v>
      </c>
      <c r="NE21" s="18">
        <f t="shared" si="210"/>
        <v>-1.7370104721480595E-2</v>
      </c>
      <c r="NF21" s="18">
        <f t="shared" si="210"/>
        <v>-1.8851205533691018E-2</v>
      </c>
      <c r="NG21" s="18">
        <f t="shared" si="210"/>
        <v>-1.2903778775902652E-2</v>
      </c>
      <c r="NH21" s="18">
        <f t="shared" si="200"/>
        <v>-3.6892202114094386E-2</v>
      </c>
      <c r="NI21" s="18">
        <f t="shared" si="200"/>
        <v>-1.6911480203425366E-2</v>
      </c>
      <c r="NJ21" s="18">
        <f t="shared" ref="NJ21:NU21" si="215">NJ11/NI11-1</f>
        <v>3.1279170649856081E-3</v>
      </c>
      <c r="NK21" s="18">
        <f t="shared" si="215"/>
        <v>1.10750388756371E-2</v>
      </c>
      <c r="NL21" s="18">
        <f t="shared" si="215"/>
        <v>-2.6780234614399268E-2</v>
      </c>
      <c r="NM21" s="18">
        <f t="shared" si="215"/>
        <v>-1.5029311216817276E-2</v>
      </c>
      <c r="NN21" s="18">
        <f t="shared" si="215"/>
        <v>6.2931604722878065E-2</v>
      </c>
      <c r="NO21" s="18">
        <f t="shared" si="215"/>
        <v>4.7290564743915686E-2</v>
      </c>
      <c r="NP21" s="18">
        <f t="shared" si="215"/>
        <v>2.4900804520461728E-2</v>
      </c>
      <c r="NQ21" s="18">
        <f t="shared" si="215"/>
        <v>2.5178727111247801E-2</v>
      </c>
      <c r="NR21" s="18">
        <f t="shared" si="215"/>
        <v>2.1724413907830975E-2</v>
      </c>
      <c r="NS21" s="18">
        <f t="shared" si="215"/>
        <v>-2.5675769793810033E-2</v>
      </c>
      <c r="NT21" s="18">
        <f t="shared" si="215"/>
        <v>4.627947571462121E-3</v>
      </c>
      <c r="NU21" s="18">
        <f t="shared" si="215"/>
        <v>-3.7912139960836422E-2</v>
      </c>
    </row>
    <row r="22" spans="1:385" ht="15.5" outlineLevel="1" thickBot="1" x14ac:dyDescent="0.9">
      <c r="A22" s="9" t="s">
        <v>24</v>
      </c>
      <c r="B22" s="20" t="s">
        <v>3</v>
      </c>
      <c r="C22" s="20">
        <f t="shared" ref="C22:AH22" si="216">C12/B12-1</f>
        <v>0.15221127131121071</v>
      </c>
      <c r="D22" s="20">
        <f t="shared" si="216"/>
        <v>0.16032431022525651</v>
      </c>
      <c r="E22" s="20">
        <f t="shared" si="216"/>
        <v>1.2960768767304565E-2</v>
      </c>
      <c r="F22" s="20">
        <f t="shared" si="216"/>
        <v>3.3168493535207899E-2</v>
      </c>
      <c r="G22" s="20">
        <f t="shared" si="216"/>
        <v>3.2401543188786519E-2</v>
      </c>
      <c r="H22" s="20">
        <f t="shared" si="216"/>
        <v>1.530695340879884E-2</v>
      </c>
      <c r="I22" s="20">
        <f t="shared" si="216"/>
        <v>2.250638716989295E-2</v>
      </c>
      <c r="J22" s="20">
        <f t="shared" si="216"/>
        <v>-4.0267553592995275E-3</v>
      </c>
      <c r="K22" s="20">
        <f t="shared" si="216"/>
        <v>-7.9403546499312361E-2</v>
      </c>
      <c r="L22" s="20">
        <f t="shared" si="216"/>
        <v>-6.8877393228841677E-2</v>
      </c>
      <c r="M22" s="20">
        <f t="shared" si="216"/>
        <v>-8.8667262290220705E-3</v>
      </c>
      <c r="N22" s="20">
        <f t="shared" si="216"/>
        <v>-2.9072243264701925E-2</v>
      </c>
      <c r="O22" s="20">
        <f t="shared" si="216"/>
        <v>-4.0757793955023103E-2</v>
      </c>
      <c r="P22" s="20">
        <f t="shared" si="216"/>
        <v>-9.5045332870368204E-3</v>
      </c>
      <c r="Q22" s="20">
        <f t="shared" si="216"/>
        <v>4.3869149888660086E-3</v>
      </c>
      <c r="R22" s="20">
        <f t="shared" si="216"/>
        <v>-9.9018133916239925E-4</v>
      </c>
      <c r="S22" s="20">
        <f t="shared" si="216"/>
        <v>-7.0967896102369643E-4</v>
      </c>
      <c r="T22" s="20">
        <f t="shared" si="216"/>
        <v>5.9059009276125618E-3</v>
      </c>
      <c r="U22" s="20">
        <f t="shared" si="216"/>
        <v>3.5031047817197125E-2</v>
      </c>
      <c r="V22" s="20">
        <f t="shared" si="216"/>
        <v>2.6178849121952119E-2</v>
      </c>
      <c r="W22" s="20">
        <f t="shared" si="216"/>
        <v>3.971322588605064E-2</v>
      </c>
      <c r="X22" s="20">
        <f t="shared" si="216"/>
        <v>-4.3210232856271125E-3</v>
      </c>
      <c r="Y22" s="20">
        <f t="shared" si="216"/>
        <v>-2.8629498366765316E-2</v>
      </c>
      <c r="Z22" s="20">
        <f t="shared" si="216"/>
        <v>6.8342876830569388E-3</v>
      </c>
      <c r="AA22" s="20">
        <f t="shared" si="216"/>
        <v>2.9567548516316045E-3</v>
      </c>
      <c r="AB22" s="20">
        <f t="shared" si="216"/>
        <v>1.4689546005721921E-2</v>
      </c>
      <c r="AC22" s="20">
        <f t="shared" si="216"/>
        <v>-4.1079599212142659E-3</v>
      </c>
      <c r="AD22" s="20">
        <f t="shared" si="216"/>
        <v>2.4359915130936605E-2</v>
      </c>
      <c r="AE22" s="20">
        <f t="shared" si="216"/>
        <v>2.1024496162901363E-2</v>
      </c>
      <c r="AF22" s="20">
        <f t="shared" si="216"/>
        <v>4.7203513696629784E-3</v>
      </c>
      <c r="AG22" s="20">
        <f t="shared" si="216"/>
        <v>1.891507492224509E-2</v>
      </c>
      <c r="AH22" s="20">
        <f t="shared" si="216"/>
        <v>-1.3497888861898399E-2</v>
      </c>
      <c r="AI22" s="20">
        <f t="shared" ref="AI22:BJ22" si="217">AI12/AH12-1</f>
        <v>2.773711702165027E-2</v>
      </c>
      <c r="AJ22" s="20">
        <f t="shared" si="217"/>
        <v>9.1765265302177212E-3</v>
      </c>
      <c r="AK22" s="20">
        <f t="shared" si="217"/>
        <v>-6.4456646202785128E-2</v>
      </c>
      <c r="AL22" s="20">
        <f t="shared" si="217"/>
        <v>-3.0413087898703228E-2</v>
      </c>
      <c r="AM22" s="20">
        <f t="shared" si="217"/>
        <v>2.1599362172557646E-2</v>
      </c>
      <c r="AN22" s="20">
        <f t="shared" si="217"/>
        <v>-2.4314256465978512E-2</v>
      </c>
      <c r="AO22" s="20">
        <f t="shared" si="217"/>
        <v>-6.6728199205995598E-2</v>
      </c>
      <c r="AP22" s="20">
        <f t="shared" si="217"/>
        <v>-1.8027989289700286E-2</v>
      </c>
      <c r="AQ22" s="20">
        <f t="shared" si="217"/>
        <v>1.1202499271997013E-2</v>
      </c>
      <c r="AR22" s="20">
        <f t="shared" si="217"/>
        <v>-4.6146522655917899E-2</v>
      </c>
      <c r="AS22" s="20">
        <f t="shared" si="217"/>
        <v>1.0674864644707238E-2</v>
      </c>
      <c r="AT22" s="20">
        <f t="shared" si="217"/>
        <v>9.19573724780538E-2</v>
      </c>
      <c r="AU22" s="20">
        <f t="shared" si="217"/>
        <v>-2.5827031736621264E-2</v>
      </c>
      <c r="AV22" s="20">
        <f t="shared" si="217"/>
        <v>-9.4543113363919962E-2</v>
      </c>
      <c r="AW22" s="20">
        <f t="shared" si="217"/>
        <v>-3.5878666324148156E-2</v>
      </c>
      <c r="AX22" s="20">
        <f t="shared" si="217"/>
        <v>6.9741314514608632E-2</v>
      </c>
      <c r="AY22" s="20">
        <f t="shared" si="217"/>
        <v>9.428539287145199E-2</v>
      </c>
      <c r="AZ22" s="20">
        <f t="shared" si="217"/>
        <v>6.5548969222976927E-2</v>
      </c>
      <c r="BA22" s="20">
        <f t="shared" si="217"/>
        <v>2.7296244495717659E-2</v>
      </c>
      <c r="BB22" s="20">
        <f t="shared" si="217"/>
        <v>7.7327352730900412E-3</v>
      </c>
      <c r="BC22" s="20">
        <f t="shared" si="217"/>
        <v>-5.6272491430440996E-2</v>
      </c>
      <c r="BD22" s="20">
        <f t="shared" si="217"/>
        <v>-0.13306828775338464</v>
      </c>
      <c r="BE22" s="20">
        <f t="shared" si="217"/>
        <v>1.6579036204105835E-2</v>
      </c>
      <c r="BF22" s="20">
        <f t="shared" si="217"/>
        <v>-4.536836538950495E-2</v>
      </c>
      <c r="BG22" s="20">
        <f t="shared" si="217"/>
        <v>-0.15810186680194571</v>
      </c>
      <c r="BH22" s="20">
        <f t="shared" si="217"/>
        <v>1.80446855354921E-3</v>
      </c>
      <c r="BI22" s="20">
        <f t="shared" si="217"/>
        <v>1.8906729991155613E-2</v>
      </c>
      <c r="BJ22" s="20">
        <f t="shared" si="217"/>
        <v>0.18394346971818565</v>
      </c>
      <c r="BK22" s="20">
        <f t="shared" si="204"/>
        <v>8.305849438142543E-2</v>
      </c>
      <c r="BL22" s="20">
        <f t="shared" si="204"/>
        <v>-9.4803443177267077E-3</v>
      </c>
      <c r="BM22" s="20">
        <f t="shared" si="204"/>
        <v>8.7212301819077354E-3</v>
      </c>
      <c r="BN22" s="20">
        <f t="shared" si="204"/>
        <v>-3.5421045016243546E-2</v>
      </c>
      <c r="BO22" s="20">
        <f t="shared" si="8"/>
        <v>-1.7325070468900305E-2</v>
      </c>
      <c r="BP22" s="20">
        <f t="shared" si="9"/>
        <v>8.0392550813936925E-3</v>
      </c>
      <c r="BQ22" s="20">
        <f t="shared" si="10"/>
        <v>6.6444279783439031E-2</v>
      </c>
      <c r="BR22" s="20">
        <f t="shared" si="11"/>
        <v>6.3714005305197885E-2</v>
      </c>
      <c r="BS22" s="20">
        <f t="shared" si="12"/>
        <v>-6.7550195783854128E-2</v>
      </c>
      <c r="BT22" s="20">
        <f t="shared" si="13"/>
        <v>-6.1479546832251653E-2</v>
      </c>
      <c r="BU22" s="20">
        <f t="shared" si="14"/>
        <v>-4.7872025845889787E-2</v>
      </c>
      <c r="BV22" s="20">
        <f t="shared" si="15"/>
        <v>5.712237881830573E-2</v>
      </c>
      <c r="BW22" s="20">
        <f t="shared" si="16"/>
        <v>3.9797803263058595E-2</v>
      </c>
      <c r="BX22" s="20">
        <f t="shared" si="17"/>
        <v>-7.2348366246322349E-2</v>
      </c>
      <c r="BY22" s="20">
        <f t="shared" si="18"/>
        <v>9.0730630114337352E-3</v>
      </c>
      <c r="BZ22" s="20">
        <f t="shared" si="19"/>
        <v>7.0541478489321241E-2</v>
      </c>
      <c r="CA22" s="20">
        <f t="shared" si="20"/>
        <v>8.6996092828173222E-3</v>
      </c>
      <c r="CB22" s="20">
        <f t="shared" si="21"/>
        <v>1.4578975028379126E-2</v>
      </c>
      <c r="CC22" s="20">
        <f t="shared" si="22"/>
        <v>0.10437938755469856</v>
      </c>
      <c r="CD22" s="20">
        <f t="shared" si="23"/>
        <v>1.9097004852810517E-2</v>
      </c>
      <c r="CE22" s="20">
        <f t="shared" si="24"/>
        <v>-4.33972514219092E-2</v>
      </c>
      <c r="CF22" s="20">
        <f t="shared" si="25"/>
        <v>-3.0668222814379198E-2</v>
      </c>
      <c r="CG22" s="20">
        <f t="shared" si="26"/>
        <v>-2.6766731180593695E-2</v>
      </c>
      <c r="CH22" s="20">
        <f t="shared" si="27"/>
        <v>-0.22422704951083838</v>
      </c>
      <c r="CI22" s="20">
        <f t="shared" si="28"/>
        <v>9.7683787407439437E-2</v>
      </c>
      <c r="CJ22" s="20">
        <f t="shared" si="29"/>
        <v>-9.3532996828261661E-3</v>
      </c>
      <c r="CK22" s="20">
        <f t="shared" si="30"/>
        <v>5.0382068915192812E-2</v>
      </c>
      <c r="CL22" s="20">
        <f t="shared" si="31"/>
        <v>-0.11113684867499884</v>
      </c>
      <c r="CM22" s="20">
        <f t="shared" si="32"/>
        <v>-2.9004426513120629E-2</v>
      </c>
      <c r="CN22" s="20">
        <f t="shared" si="33"/>
        <v>0.10169578972941262</v>
      </c>
      <c r="CO22" s="20">
        <f t="shared" si="34"/>
        <v>8.840307344204934E-3</v>
      </c>
      <c r="CP22" s="20">
        <f t="shared" si="35"/>
        <v>4.1621313150007166E-2</v>
      </c>
      <c r="CQ22" s="20">
        <f t="shared" si="36"/>
        <v>7.0250220524215035E-3</v>
      </c>
      <c r="CR22" s="20">
        <f t="shared" si="37"/>
        <v>5.1463819955443579E-2</v>
      </c>
      <c r="CS22" s="20">
        <f t="shared" si="38"/>
        <v>1.5574914936806739E-3</v>
      </c>
      <c r="CT22" s="20">
        <f t="shared" si="39"/>
        <v>-0.12214811238968526</v>
      </c>
      <c r="CU22" s="20">
        <f t="shared" si="40"/>
        <v>0.11144455070319315</v>
      </c>
      <c r="CV22" s="20">
        <f t="shared" si="41"/>
        <v>-4.2756622212992479E-2</v>
      </c>
      <c r="CW22" s="20">
        <f t="shared" si="42"/>
        <v>0.10492813632582609</v>
      </c>
      <c r="CX22" s="20">
        <f t="shared" si="43"/>
        <v>-4.3442907710148249E-2</v>
      </c>
      <c r="CY22" s="20">
        <f t="shared" si="44"/>
        <v>3.9735099124955209E-2</v>
      </c>
      <c r="CZ22" s="20">
        <f t="shared" si="45"/>
        <v>4.2903563390374044E-2</v>
      </c>
      <c r="DA22" s="20">
        <f t="shared" si="46"/>
        <v>4.9281795249656035E-4</v>
      </c>
      <c r="DB22" s="20">
        <f t="shared" si="47"/>
        <v>5.4637141073303752E-3</v>
      </c>
      <c r="DC22" s="20">
        <f t="shared" si="48"/>
        <v>-1.5845584105745325E-2</v>
      </c>
      <c r="DD22" s="20">
        <f t="shared" si="49"/>
        <v>5.6641995752093388E-2</v>
      </c>
      <c r="DE22" s="20">
        <f t="shared" si="50"/>
        <v>4.0673130999789642E-2</v>
      </c>
      <c r="DF22" s="20">
        <f t="shared" si="51"/>
        <v>4.2580767393109564E-2</v>
      </c>
      <c r="DG22" s="20">
        <f t="shared" si="52"/>
        <v>-4.5714148593153814E-2</v>
      </c>
      <c r="DH22" s="20">
        <f t="shared" si="53"/>
        <v>-1.8798458919336181E-2</v>
      </c>
      <c r="DI22" s="20">
        <f t="shared" si="54"/>
        <v>-2.7066794420898654E-2</v>
      </c>
      <c r="DJ22" s="20">
        <f t="shared" si="55"/>
        <v>-1.5887312080037685E-2</v>
      </c>
      <c r="DK22" s="20">
        <f t="shared" si="56"/>
        <v>3.7817825102895997E-2</v>
      </c>
      <c r="DL22" s="20">
        <f t="shared" si="57"/>
        <v>6.1119288998932708E-2</v>
      </c>
      <c r="DM22" s="20">
        <f t="shared" si="58"/>
        <v>7.6567153676514454E-2</v>
      </c>
      <c r="DN22" s="20">
        <f t="shared" si="59"/>
        <v>-6.0821066636717047E-3</v>
      </c>
      <c r="DO22" s="20">
        <f t="shared" si="60"/>
        <v>-8.1911713167820976E-2</v>
      </c>
      <c r="DP22" s="20">
        <f t="shared" si="61"/>
        <v>-4.658913420859867E-2</v>
      </c>
      <c r="DQ22" s="20">
        <f t="shared" si="62"/>
        <v>0.15014420768490711</v>
      </c>
      <c r="DR22" s="20">
        <f t="shared" si="63"/>
        <v>-5.7623978640953921E-2</v>
      </c>
      <c r="DS22" s="20">
        <f t="shared" si="64"/>
        <v>1.222067479147948E-2</v>
      </c>
      <c r="DT22" s="20">
        <f t="shared" si="65"/>
        <v>1.8681273427228806E-2</v>
      </c>
      <c r="DU22" s="20">
        <f t="shared" si="66"/>
        <v>6.3885694596367726E-2</v>
      </c>
      <c r="DV22" s="20">
        <f t="shared" si="67"/>
        <v>0.10503724539134263</v>
      </c>
      <c r="DW22" s="20">
        <f t="shared" si="68"/>
        <v>2.1394089533588678E-2</v>
      </c>
      <c r="DX22" s="20">
        <f t="shared" si="69"/>
        <v>-3.1356188491444281E-2</v>
      </c>
      <c r="DY22" s="20">
        <f t="shared" si="70"/>
        <v>3.2812280859920273E-2</v>
      </c>
      <c r="DZ22" s="20">
        <f t="shared" si="71"/>
        <v>1.0084514788025745E-2</v>
      </c>
      <c r="EA22" s="20">
        <f t="shared" si="72"/>
        <v>-1.0452758818265684E-2</v>
      </c>
      <c r="EB22" s="20">
        <f t="shared" si="73"/>
        <v>-2.2068766217224867E-2</v>
      </c>
      <c r="EC22" s="20">
        <f t="shared" si="74"/>
        <v>-5.7344990271908536E-2</v>
      </c>
      <c r="ED22" s="20">
        <f t="shared" si="75"/>
        <v>-6.634026281883032E-3</v>
      </c>
      <c r="EE22" s="20">
        <f t="shared" si="76"/>
        <v>3.5459507647321864E-3</v>
      </c>
      <c r="EF22" s="20">
        <f t="shared" si="77"/>
        <v>-6.2395032142588014E-2</v>
      </c>
      <c r="EG22" s="20">
        <f t="shared" si="78"/>
        <v>-0.12531898713707479</v>
      </c>
      <c r="EH22" s="20">
        <f t="shared" si="79"/>
        <v>-1.4608149357623113E-2</v>
      </c>
      <c r="EI22" s="20">
        <f t="shared" si="80"/>
        <v>8.898353110373014E-2</v>
      </c>
      <c r="EJ22" s="20">
        <f t="shared" si="81"/>
        <v>0.1103765422319356</v>
      </c>
      <c r="EK22" s="20">
        <f t="shared" si="82"/>
        <v>1.0374554713471928E-2</v>
      </c>
      <c r="EL22" s="20">
        <f t="shared" si="83"/>
        <v>4.9556291172271338E-2</v>
      </c>
      <c r="EM22" s="20">
        <f t="shared" si="84"/>
        <v>-2.017233673949792E-3</v>
      </c>
      <c r="EN22" s="20">
        <f t="shared" si="85"/>
        <v>-3.8998166816144764E-2</v>
      </c>
      <c r="EO22" s="20">
        <f t="shared" si="86"/>
        <v>4.3932467103723338E-2</v>
      </c>
      <c r="EP22" s="20">
        <f t="shared" si="87"/>
        <v>-2.7497841355103803E-2</v>
      </c>
      <c r="EQ22" s="20">
        <f t="shared" si="88"/>
        <v>-1.6602453113589988E-3</v>
      </c>
      <c r="ER22" s="20">
        <f t="shared" si="89"/>
        <v>-4.4221314084117669E-2</v>
      </c>
      <c r="ES22" s="20">
        <f t="shared" si="90"/>
        <v>2.4347830743243648E-2</v>
      </c>
      <c r="ET22" s="20">
        <f t="shared" si="91"/>
        <v>7.0883347742347613E-3</v>
      </c>
      <c r="EU22" s="20">
        <f t="shared" si="92"/>
        <v>1.75608596318646E-2</v>
      </c>
      <c r="EV22" s="20">
        <f t="shared" si="93"/>
        <v>-5.2853100221746718E-2</v>
      </c>
      <c r="EW22" s="20">
        <f t="shared" si="94"/>
        <v>5.007331995534714E-2</v>
      </c>
      <c r="EX22" s="20">
        <f t="shared" si="95"/>
        <v>3.7203998761157209E-3</v>
      </c>
      <c r="EY22" s="20">
        <f t="shared" si="96"/>
        <v>-4.8489729987963415E-2</v>
      </c>
      <c r="EZ22" s="20">
        <f t="shared" si="97"/>
        <v>7.8977180599482111E-4</v>
      </c>
      <c r="FA22" s="20">
        <f t="shared" si="98"/>
        <v>-1.1550653492511054E-2</v>
      </c>
      <c r="FB22" s="20">
        <f t="shared" si="99"/>
        <v>2.5885588508274715E-2</v>
      </c>
      <c r="FC22" s="20">
        <f t="shared" si="100"/>
        <v>2.6958442625331092E-3</v>
      </c>
      <c r="FD22" s="20">
        <f t="shared" si="101"/>
        <v>1.4423209899236955E-3</v>
      </c>
      <c r="FE22" s="20">
        <f t="shared" si="102"/>
        <v>1.1571938103685175E-2</v>
      </c>
      <c r="FF22" s="20">
        <f t="shared" si="103"/>
        <v>1.1606441836632397E-2</v>
      </c>
      <c r="FG22" s="20">
        <f t="shared" si="104"/>
        <v>2.1842206714632439E-2</v>
      </c>
      <c r="FH22" s="20">
        <f t="shared" si="105"/>
        <v>2.6760575921859653E-2</v>
      </c>
      <c r="FI22" s="20">
        <f t="shared" si="106"/>
        <v>1.9394284878343715E-2</v>
      </c>
      <c r="FJ22" s="20">
        <f t="shared" si="107"/>
        <v>3.0076584364771453E-2</v>
      </c>
      <c r="FK22" s="20">
        <f t="shared" si="108"/>
        <v>5.5752180343040525E-3</v>
      </c>
      <c r="FL22" s="20">
        <f t="shared" si="109"/>
        <v>5.707068429261497E-3</v>
      </c>
      <c r="FM22" s="20">
        <f t="shared" si="110"/>
        <v>-8.0887484973258816E-3</v>
      </c>
      <c r="FN22" s="20">
        <f t="shared" si="111"/>
        <v>-3.2397240163618335E-2</v>
      </c>
      <c r="FO22" s="20">
        <f t="shared" si="112"/>
        <v>-7.966575128291864E-2</v>
      </c>
      <c r="FP22" s="20">
        <f t="shared" si="113"/>
        <v>4.4352619895674072E-2</v>
      </c>
      <c r="FQ22" s="20">
        <f t="shared" si="114"/>
        <v>3.0877961873006843E-2</v>
      </c>
      <c r="FR22" s="20">
        <f t="shared" si="115"/>
        <v>-5.7900319033632464E-3</v>
      </c>
      <c r="FS22" s="20">
        <f t="shared" si="116"/>
        <v>-4.7083889386561606E-2</v>
      </c>
      <c r="FT22" s="20">
        <f t="shared" si="117"/>
        <v>-3.8745005407495814E-2</v>
      </c>
      <c r="FU22" s="20">
        <f t="shared" si="118"/>
        <v>-2.7230602822652106E-2</v>
      </c>
      <c r="FV22" s="20">
        <f t="shared" si="119"/>
        <v>7.1593460943566001E-2</v>
      </c>
      <c r="FW22" s="20">
        <f t="shared" si="120"/>
        <v>-2.4191791002199592E-2</v>
      </c>
      <c r="FX22" s="20">
        <f t="shared" si="121"/>
        <v>-3.477569550248294E-2</v>
      </c>
      <c r="FY22" s="20">
        <f t="shared" si="122"/>
        <v>2.0769247018400216E-2</v>
      </c>
      <c r="FZ22" s="20">
        <f t="shared" si="123"/>
        <v>8.5633124520825721E-2</v>
      </c>
      <c r="GA22" s="20">
        <f t="shared" si="124"/>
        <v>3.5872835022476179E-2</v>
      </c>
      <c r="GB22" s="20">
        <f t="shared" si="125"/>
        <v>4.1039451146016592E-3</v>
      </c>
      <c r="GC22" s="20">
        <f t="shared" si="126"/>
        <v>2.197670289671505E-2</v>
      </c>
      <c r="GD22" s="20">
        <f t="shared" si="127"/>
        <v>5.6023977021028903E-2</v>
      </c>
      <c r="GE22" s="20">
        <f t="shared" si="128"/>
        <v>-8.6148440415715344E-3</v>
      </c>
      <c r="GF22" s="20">
        <f t="shared" si="129"/>
        <v>5.3816352175031223E-3</v>
      </c>
      <c r="GG22" s="20">
        <f t="shared" si="130"/>
        <v>2.4518536961259052E-2</v>
      </c>
      <c r="GH22" s="20">
        <f t="shared" si="131"/>
        <v>5.9517510514270899E-3</v>
      </c>
      <c r="GI22" s="20">
        <f t="shared" si="132"/>
        <v>-9.3168505540281998E-3</v>
      </c>
      <c r="GJ22" s="20">
        <f t="shared" si="133"/>
        <v>-3.2920884005867013E-2</v>
      </c>
      <c r="GK22" s="20">
        <f t="shared" si="134"/>
        <v>7.1802681384709466E-3</v>
      </c>
      <c r="GL22" s="20">
        <f t="shared" si="135"/>
        <v>3.0695405479258975E-2</v>
      </c>
      <c r="GM22" s="20">
        <f t="shared" si="136"/>
        <v>-2.1121437864373704E-2</v>
      </c>
      <c r="GN22" s="20">
        <f t="shared" si="137"/>
        <v>4.6733833163154825E-2</v>
      </c>
      <c r="GO22" s="20">
        <f t="shared" si="138"/>
        <v>-1.146979718694352E-2</v>
      </c>
      <c r="GP22" s="20">
        <f t="shared" si="139"/>
        <v>-4.4553182115729006E-2</v>
      </c>
      <c r="GQ22" s="20">
        <f t="shared" si="140"/>
        <v>3.0181946878255372E-2</v>
      </c>
      <c r="GR22" s="20">
        <f t="shared" si="141"/>
        <v>2.6258710044651856E-2</v>
      </c>
      <c r="GS22" s="20">
        <f t="shared" si="142"/>
        <v>-2.0872846422797298E-2</v>
      </c>
      <c r="GT22" s="20">
        <f t="shared" si="143"/>
        <v>2.1010256388545034E-2</v>
      </c>
      <c r="GU22" s="20">
        <f t="shared" si="144"/>
        <v>-2.3883984391194435E-2</v>
      </c>
      <c r="GV22" s="20">
        <f t="shared" si="145"/>
        <v>-5.2858134229074594E-3</v>
      </c>
      <c r="GW22" s="20">
        <f t="shared" si="146"/>
        <v>-4.0406303145871791E-2</v>
      </c>
      <c r="GX22" s="20">
        <f t="shared" si="147"/>
        <v>5.3072641362517103E-3</v>
      </c>
      <c r="GY22" s="20">
        <f t="shared" si="148"/>
        <v>-5.7266399845398164E-3</v>
      </c>
      <c r="GZ22" s="20">
        <f t="shared" si="149"/>
        <v>-1.4422421809306973E-3</v>
      </c>
      <c r="HA22" s="20">
        <f t="shared" si="150"/>
        <v>8.9738683467104341E-3</v>
      </c>
      <c r="HB22" s="20">
        <f t="shared" si="151"/>
        <v>-1.4118217112365161E-2</v>
      </c>
      <c r="HC22" s="20">
        <f t="shared" si="152"/>
        <v>2.2751568292165958E-2</v>
      </c>
      <c r="HD22" s="20">
        <f t="shared" si="153"/>
        <v>1.8083673575308268E-2</v>
      </c>
      <c r="HE22" s="20">
        <f t="shared" si="154"/>
        <v>9.7722438670189149E-4</v>
      </c>
      <c r="HF22" s="20">
        <f t="shared" si="155"/>
        <v>7.4856024885659789E-2</v>
      </c>
      <c r="HG22" s="20">
        <f t="shared" si="156"/>
        <v>-3.3820618931839852E-2</v>
      </c>
      <c r="HH22" s="20">
        <f t="shared" si="157"/>
        <v>3.4524167746849965E-3</v>
      </c>
      <c r="HI22" s="20">
        <f t="shared" si="158"/>
        <v>-1.1779919416715856E-2</v>
      </c>
      <c r="HJ22" s="20">
        <f t="shared" si="159"/>
        <v>-4.2630443478246516E-3</v>
      </c>
      <c r="HK22" s="20">
        <f t="shared" si="160"/>
        <v>-1.1051542117086588E-2</v>
      </c>
      <c r="HL22" s="20">
        <f t="shared" si="161"/>
        <v>-2.6514936878643369E-2</v>
      </c>
      <c r="HM22" s="20">
        <f t="shared" si="162"/>
        <v>1.271362905655038E-2</v>
      </c>
      <c r="HN22" s="20">
        <f t="shared" si="163"/>
        <v>1.9535141660965483E-2</v>
      </c>
      <c r="HO22" s="20">
        <f t="shared" si="164"/>
        <v>-1.0443013778921983E-2</v>
      </c>
      <c r="HP22" s="20">
        <f t="shared" si="165"/>
        <v>1.3237696289500667E-2</v>
      </c>
      <c r="HQ22" s="20">
        <f t="shared" si="166"/>
        <v>-7.7545922506078169E-3</v>
      </c>
      <c r="HR22" s="20">
        <f t="shared" si="167"/>
        <v>3.2985565438907072E-2</v>
      </c>
      <c r="HS22" s="20">
        <f t="shared" si="168"/>
        <v>-3.5531407035253926E-2</v>
      </c>
      <c r="HT22" s="20">
        <f t="shared" si="169"/>
        <v>-2.7116169714936023E-2</v>
      </c>
      <c r="HU22" s="20">
        <f t="shared" si="170"/>
        <v>-6.1989255139303312E-2</v>
      </c>
      <c r="HV22" s="20">
        <f t="shared" si="171"/>
        <v>-6.3830396811368484E-3</v>
      </c>
      <c r="HW22" s="20">
        <f t="shared" si="172"/>
        <v>-5.7294467228532375E-2</v>
      </c>
      <c r="HX22" s="20">
        <f t="shared" si="173"/>
        <v>-2.6994851693462163E-2</v>
      </c>
      <c r="HY22" s="20">
        <f t="shared" si="174"/>
        <v>2.7805753890562945E-2</v>
      </c>
      <c r="HZ22" s="20">
        <f t="shared" si="175"/>
        <v>1.8322220957403434E-2</v>
      </c>
      <c r="IA22" s="20">
        <f t="shared" si="176"/>
        <v>-8.8547361524654589E-3</v>
      </c>
      <c r="IB22" s="20">
        <f t="shared" si="177"/>
        <v>-1.044394269442861E-2</v>
      </c>
      <c r="IC22" s="20">
        <f t="shared" si="178"/>
        <v>-3.5353242631750437E-2</v>
      </c>
      <c r="ID22" s="20">
        <f t="shared" si="179"/>
        <v>3.5300833185433644E-2</v>
      </c>
      <c r="IE22" s="20">
        <f t="shared" si="180"/>
        <v>-7.7812219766442148E-2</v>
      </c>
      <c r="IF22" s="20">
        <f t="shared" si="181"/>
        <v>-4.3970539043415635E-2</v>
      </c>
      <c r="IG22" s="20">
        <f t="shared" si="182"/>
        <v>-8.9518117629113214E-2</v>
      </c>
      <c r="IH22" s="20">
        <f t="shared" si="183"/>
        <v>-1.9290090108640245E-2</v>
      </c>
      <c r="II22" s="20">
        <f t="shared" si="184"/>
        <v>2.0256868046613308E-2</v>
      </c>
      <c r="IJ22" s="20">
        <f t="shared" si="185"/>
        <v>9.0615673371610139E-3</v>
      </c>
      <c r="IK22" s="20">
        <f t="shared" si="186"/>
        <v>7.5775497619891219E-2</v>
      </c>
      <c r="IL22" s="20">
        <f t="shared" si="187"/>
        <v>-2.6063197292795937E-2</v>
      </c>
      <c r="IM22" s="20">
        <f t="shared" si="188"/>
        <v>1.4910261780769485E-3</v>
      </c>
      <c r="IN22" s="20">
        <f t="shared" si="189"/>
        <v>-2.61788407127449E-2</v>
      </c>
      <c r="IO22" s="20">
        <f t="shared" si="190"/>
        <v>-2.3281169374262944E-3</v>
      </c>
      <c r="IP22" s="20">
        <f t="shared" si="191"/>
        <v>1.7806131533888436E-3</v>
      </c>
      <c r="IQ22" s="20">
        <f t="shared" si="192"/>
        <v>-5.3400044472604935E-2</v>
      </c>
      <c r="IR22" s="20">
        <f t="shared" si="193"/>
        <v>-4.9619959225677635E-2</v>
      </c>
      <c r="IS22" s="20">
        <f t="shared" si="193"/>
        <v>-9.6418325405326244E-2</v>
      </c>
      <c r="IT22" s="20">
        <f t="shared" si="193"/>
        <v>-1.2965340647233314E-2</v>
      </c>
      <c r="IU22" s="20">
        <f t="shared" si="193"/>
        <v>-6.6594748764641443E-2</v>
      </c>
      <c r="IV22" s="20">
        <f t="shared" si="193"/>
        <v>1.3261693427004673E-3</v>
      </c>
      <c r="IW22" s="20">
        <f t="shared" si="193"/>
        <v>1.0248720157858493E-2</v>
      </c>
      <c r="IX22" s="20">
        <f t="shared" si="193"/>
        <v>3.7892887647139828E-2</v>
      </c>
      <c r="IY22" s="20">
        <f t="shared" si="193"/>
        <v>-3.620229757162885E-2</v>
      </c>
      <c r="IZ22" s="20">
        <f t="shared" si="193"/>
        <v>1.886513046830296E-2</v>
      </c>
      <c r="JA22" s="20">
        <f t="shared" si="193"/>
        <v>2.1440294507844238E-2</v>
      </c>
      <c r="JB22" s="20">
        <f t="shared" si="193"/>
        <v>6.9527563995289032E-2</v>
      </c>
      <c r="JC22" s="20">
        <f t="shared" si="193"/>
        <v>-6.2098975015480895E-2</v>
      </c>
      <c r="JD22" s="20">
        <f t="shared" si="193"/>
        <v>-1.8334497298439612E-2</v>
      </c>
      <c r="JE22" s="20">
        <f t="shared" si="193"/>
        <v>3.6230689480919454E-2</v>
      </c>
      <c r="JF22" s="20">
        <f t="shared" si="193"/>
        <v>7.9194585889355684E-2</v>
      </c>
      <c r="JG22" s="20">
        <f t="shared" si="193"/>
        <v>-3.8160035743336485E-3</v>
      </c>
      <c r="JH22" s="20">
        <f t="shared" si="193"/>
        <v>2.4324493766765931E-2</v>
      </c>
      <c r="JI22" s="20">
        <f t="shared" si="193"/>
        <v>6.8999416935334512E-2</v>
      </c>
      <c r="JJ22" s="20">
        <f t="shared" si="193"/>
        <v>-9.0631053717399324E-3</v>
      </c>
      <c r="JK22" s="20">
        <f t="shared" si="193"/>
        <v>4.069086678283762E-2</v>
      </c>
      <c r="JL22" s="20">
        <f t="shared" si="193"/>
        <v>3.9175459005111879E-3</v>
      </c>
      <c r="JM22" s="20">
        <f t="shared" si="193"/>
        <v>-7.6584606820626622E-2</v>
      </c>
      <c r="JN22" s="20">
        <f t="shared" si="194"/>
        <v>0.11295895545006429</v>
      </c>
      <c r="JO22" s="20">
        <f t="shared" si="194"/>
        <v>-3.884721837927696E-2</v>
      </c>
      <c r="JP22" s="20">
        <f t="shared" ref="JP22:KM22" si="218">JP12/JO12-1</f>
        <v>-3.3461661552864896E-3</v>
      </c>
      <c r="JQ22" s="20">
        <f t="shared" si="218"/>
        <v>-5.0671456411276461E-2</v>
      </c>
      <c r="JR22" s="20">
        <f t="shared" si="218"/>
        <v>-3.3090234678197827E-2</v>
      </c>
      <c r="JS22" s="20">
        <f t="shared" si="218"/>
        <v>4.7151880763336873E-2</v>
      </c>
      <c r="JT22" s="20">
        <f t="shared" si="218"/>
        <v>-3.1471814206109672E-2</v>
      </c>
      <c r="JU22" s="20">
        <f t="shared" si="218"/>
        <v>-1.7820926515601188E-2</v>
      </c>
      <c r="JV22" s="20">
        <f t="shared" si="218"/>
        <v>3.1501883685892906E-2</v>
      </c>
      <c r="JW22" s="20">
        <f t="shared" si="218"/>
        <v>1.1102493925058132E-2</v>
      </c>
      <c r="JX22" s="20">
        <f t="shared" si="218"/>
        <v>5.2903944154672145E-2</v>
      </c>
      <c r="JY22" s="20">
        <f t="shared" si="218"/>
        <v>6.8564003644243643E-2</v>
      </c>
      <c r="JZ22" s="20">
        <f t="shared" si="218"/>
        <v>3.0852429038507712E-2</v>
      </c>
      <c r="KA22" s="20">
        <f t="shared" si="218"/>
        <v>-4.0852507247405412E-2</v>
      </c>
      <c r="KB22" s="20">
        <f t="shared" si="218"/>
        <v>-4.9290054415247697E-2</v>
      </c>
      <c r="KC22" s="20">
        <f t="shared" si="218"/>
        <v>3.2391184976721776E-2</v>
      </c>
      <c r="KD22" s="20">
        <f t="shared" si="218"/>
        <v>-8.375248829003934E-2</v>
      </c>
      <c r="KE22" s="20">
        <f t="shared" si="218"/>
        <v>-4.9955904151695041E-3</v>
      </c>
      <c r="KF22" s="20">
        <f t="shared" si="218"/>
        <v>8.6698166008607469E-3</v>
      </c>
      <c r="KG22" s="20">
        <f t="shared" si="218"/>
        <v>2.3141031287301939E-2</v>
      </c>
      <c r="KH22" s="20">
        <f t="shared" si="218"/>
        <v>1.0517682516099303E-2</v>
      </c>
      <c r="KI22" s="20">
        <f t="shared" si="218"/>
        <v>6.1009506514141831E-2</v>
      </c>
      <c r="KJ22" s="20">
        <f t="shared" si="218"/>
        <v>0.11619006313198699</v>
      </c>
      <c r="KK22" s="20">
        <f t="shared" si="218"/>
        <v>6.5404869157972279E-3</v>
      </c>
      <c r="KL22" s="20">
        <f t="shared" si="218"/>
        <v>8.3553082518369237E-2</v>
      </c>
      <c r="KM22" s="20">
        <f t="shared" si="218"/>
        <v>-9.943119543694301E-2</v>
      </c>
      <c r="KN22" s="20">
        <f t="shared" si="196"/>
        <v>-3.0371364689189218E-2</v>
      </c>
      <c r="KO22" s="20">
        <f t="shared" si="197"/>
        <v>-3.8673720665502009E-2</v>
      </c>
      <c r="KP22" s="20">
        <f t="shared" si="197"/>
        <v>-8.2230918313005774E-2</v>
      </c>
      <c r="KQ22" s="20">
        <f t="shared" si="197"/>
        <v>3.2905942291357571E-2</v>
      </c>
      <c r="KR22" s="20">
        <f t="shared" si="197"/>
        <v>3.303492427416721E-2</v>
      </c>
      <c r="KS22" s="20">
        <f t="shared" si="197"/>
        <v>-2.0880128714624746E-2</v>
      </c>
      <c r="KT22" s="20">
        <f t="shared" si="197"/>
        <v>-3.30426590292765E-3</v>
      </c>
      <c r="KU22" s="20">
        <f t="shared" si="197"/>
        <v>6.0996713530974134E-2</v>
      </c>
      <c r="KV22" s="20">
        <f t="shared" si="197"/>
        <v>2.206413602146684E-2</v>
      </c>
      <c r="KW22" s="20">
        <f t="shared" si="197"/>
        <v>8.6014589256278029E-5</v>
      </c>
      <c r="KX22" s="20">
        <f t="shared" si="197"/>
        <v>8.6787238891610885E-2</v>
      </c>
      <c r="KY22" s="20">
        <f t="shared" si="197"/>
        <v>-5.4737072916992258E-2</v>
      </c>
      <c r="KZ22" s="20">
        <f t="shared" si="197"/>
        <v>-0.10117504429240209</v>
      </c>
      <c r="LA22" s="20">
        <f t="shared" si="197"/>
        <v>-0.13530591817619431</v>
      </c>
      <c r="LB22" s="20">
        <f t="shared" si="197"/>
        <v>3.7250220632568221E-2</v>
      </c>
      <c r="LC22" s="20">
        <f t="shared" si="197"/>
        <v>2.3983382181260726E-2</v>
      </c>
      <c r="LD22" s="20">
        <f t="shared" si="197"/>
        <v>-2.1135084436039175E-3</v>
      </c>
      <c r="LE22" s="20">
        <f t="shared" si="197"/>
        <v>5.5872358695105984E-2</v>
      </c>
      <c r="LF22" s="20">
        <f t="shared" si="197"/>
        <v>-6.8523805381947023E-3</v>
      </c>
      <c r="LG22" s="20">
        <f t="shared" si="197"/>
        <v>3.7543845364513606E-2</v>
      </c>
      <c r="LH22" s="20">
        <f t="shared" si="197"/>
        <v>4.9767398303846022E-4</v>
      </c>
      <c r="LI22" s="20">
        <f t="shared" si="197"/>
        <v>3.9231055971288287E-2</v>
      </c>
      <c r="LJ22" s="20">
        <f t="shared" si="197"/>
        <v>1.1563479739715721E-3</v>
      </c>
      <c r="LK22" s="20">
        <f t="shared" si="197"/>
        <v>-2.8575343600676928E-2</v>
      </c>
      <c r="LL22" s="20">
        <f t="shared" si="197"/>
        <v>-7.0429599783319086E-2</v>
      </c>
      <c r="LM22" s="20">
        <f t="shared" si="197"/>
        <v>9.025133435458077E-3</v>
      </c>
      <c r="LN22" s="20">
        <f t="shared" si="197"/>
        <v>1.3440862277197096E-2</v>
      </c>
      <c r="LO22" s="20">
        <f t="shared" si="197"/>
        <v>3.4052072930864208E-2</v>
      </c>
      <c r="LP22" s="20">
        <f t="shared" si="197"/>
        <v>9.1252236742607185E-3</v>
      </c>
      <c r="LQ22" s="20">
        <f t="shared" si="197"/>
        <v>2.3808461862388608E-2</v>
      </c>
      <c r="LR22" s="20">
        <f t="shared" si="197"/>
        <v>-4.6092804722737357E-2</v>
      </c>
      <c r="LS22" s="20">
        <f t="shared" si="197"/>
        <v>-2.3934207434939125E-4</v>
      </c>
      <c r="LT22" s="20">
        <f t="shared" si="197"/>
        <v>2.4311164908024541E-2</v>
      </c>
      <c r="LU22" s="20">
        <f t="shared" si="197"/>
        <v>-3.2607337365091804E-2</v>
      </c>
      <c r="LV22" s="20">
        <f t="shared" si="197"/>
        <v>-3.972877256464169E-2</v>
      </c>
      <c r="LW22" s="20">
        <f t="shared" si="197"/>
        <v>1.0315953166325276E-2</v>
      </c>
      <c r="LX22" s="20">
        <f t="shared" si="197"/>
        <v>-7.3692171570431952E-3</v>
      </c>
      <c r="LY22" s="20">
        <f t="shared" si="197"/>
        <v>1.4594632060174639E-2</v>
      </c>
      <c r="LZ22" s="20">
        <f t="shared" si="197"/>
        <v>-2.1466421716012762E-2</v>
      </c>
      <c r="MA22" s="20">
        <f t="shared" si="197"/>
        <v>1.9130604248842609E-2</v>
      </c>
      <c r="MB22" s="20">
        <f t="shared" si="210"/>
        <v>1.1237133478216199E-2</v>
      </c>
      <c r="MC22" s="20">
        <f t="shared" si="210"/>
        <v>4.400121250394573E-2</v>
      </c>
      <c r="MD22" s="20">
        <f t="shared" si="210"/>
        <v>2.4871099020236542E-2</v>
      </c>
      <c r="ME22" s="20">
        <f t="shared" si="210"/>
        <v>2.238577249083229E-2</v>
      </c>
      <c r="MF22" s="20">
        <f t="shared" si="210"/>
        <v>5.179281663187485E-2</v>
      </c>
      <c r="MG22" s="20">
        <f t="shared" si="210"/>
        <v>2.069603205250159E-2</v>
      </c>
      <c r="MH22" s="20">
        <f t="shared" si="210"/>
        <v>2.7133945924389558E-2</v>
      </c>
      <c r="MI22" s="20">
        <f t="shared" si="210"/>
        <v>-1.0612623116262765E-2</v>
      </c>
      <c r="MJ22" s="20">
        <f t="shared" si="210"/>
        <v>-1.8160591975817209E-2</v>
      </c>
      <c r="MK22" s="20">
        <f t="shared" si="210"/>
        <v>-2.308111700136195E-2</v>
      </c>
      <c r="ML22" s="20">
        <f t="shared" si="210"/>
        <v>2.497548158350793E-2</v>
      </c>
      <c r="MM22" s="20">
        <f t="shared" si="210"/>
        <v>-6.4871908392487576E-3</v>
      </c>
      <c r="MN22" s="20">
        <f t="shared" si="210"/>
        <v>5.2763072257350219E-2</v>
      </c>
      <c r="MO22" s="20">
        <f t="shared" si="210"/>
        <v>1.2344404039197787E-2</v>
      </c>
      <c r="MP22" s="20">
        <f t="shared" si="210"/>
        <v>8.425904478392976E-4</v>
      </c>
      <c r="MQ22" s="20">
        <f t="shared" si="210"/>
        <v>-2.2690183814717768E-2</v>
      </c>
      <c r="MR22" s="20">
        <f t="shared" si="210"/>
        <v>2.8655029939417265E-2</v>
      </c>
      <c r="MS22" s="20">
        <f t="shared" si="210"/>
        <v>-1.5620382184426962E-3</v>
      </c>
      <c r="MT22" s="20">
        <f t="shared" si="210"/>
        <v>3.7293596528702899E-2</v>
      </c>
      <c r="MU22" s="20">
        <f t="shared" si="210"/>
        <v>-4.1225124196303753E-2</v>
      </c>
      <c r="MV22" s="20">
        <f t="shared" si="210"/>
        <v>-2.2098981848007737E-2</v>
      </c>
      <c r="MW22" s="20">
        <f t="shared" si="210"/>
        <v>-2.4159918007801928E-2</v>
      </c>
      <c r="MX22" s="20">
        <f t="shared" si="210"/>
        <v>4.6523481477751538E-3</v>
      </c>
      <c r="MY22" s="20">
        <f t="shared" si="210"/>
        <v>5.718401368607795E-3</v>
      </c>
      <c r="MZ22" s="20">
        <f t="shared" si="210"/>
        <v>-3.9781721670484327E-3</v>
      </c>
      <c r="NA22" s="20">
        <f t="shared" si="210"/>
        <v>-3.1728690928479963E-2</v>
      </c>
      <c r="NB22" s="20">
        <f t="shared" si="210"/>
        <v>-1.830151746088049E-2</v>
      </c>
      <c r="NC22" s="20">
        <f t="shared" si="210"/>
        <v>2.439161691821301E-2</v>
      </c>
      <c r="ND22" s="20">
        <f t="shared" si="210"/>
        <v>1.3656264320355271E-2</v>
      </c>
      <c r="NE22" s="20">
        <f t="shared" si="210"/>
        <v>-1.6814627723061304E-2</v>
      </c>
      <c r="NF22" s="20">
        <f t="shared" si="210"/>
        <v>-2.4531606274592388E-2</v>
      </c>
      <c r="NG22" s="20">
        <f t="shared" si="210"/>
        <v>-4.3678625938031956E-2</v>
      </c>
      <c r="NH22" s="20">
        <f t="shared" si="200"/>
        <v>-3.6446522944757587E-2</v>
      </c>
      <c r="NI22" s="20">
        <f t="shared" si="200"/>
        <v>6.4566166052635321E-3</v>
      </c>
      <c r="NJ22" s="20">
        <f t="shared" ref="NJ22:NU22" si="219">NJ12/NI12-1</f>
        <v>1.0343173462904032E-2</v>
      </c>
      <c r="NK22" s="20">
        <f t="shared" si="219"/>
        <v>-3.4976885537176705E-2</v>
      </c>
      <c r="NL22" s="20">
        <f t="shared" si="219"/>
        <v>2.6993564745331211E-2</v>
      </c>
      <c r="NM22" s="20">
        <f t="shared" si="219"/>
        <v>-1.4984617902883635E-2</v>
      </c>
      <c r="NN22" s="20">
        <f t="shared" si="219"/>
        <v>3.1137834427869882E-2</v>
      </c>
      <c r="NO22" s="20">
        <f t="shared" si="219"/>
        <v>4.4156969692253245E-2</v>
      </c>
      <c r="NP22" s="20">
        <f t="shared" si="219"/>
        <v>4.8958763242366476E-2</v>
      </c>
      <c r="NQ22" s="20">
        <f t="shared" si="219"/>
        <v>2.3520878493610287E-2</v>
      </c>
      <c r="NR22" s="20">
        <f t="shared" si="219"/>
        <v>2.0980370753154176E-5</v>
      </c>
      <c r="NS22" s="20">
        <f t="shared" si="219"/>
        <v>-1.1942974099029224E-2</v>
      </c>
      <c r="NT22" s="20">
        <f t="shared" si="219"/>
        <v>-3.8176130493596916E-2</v>
      </c>
      <c r="NU22" s="20">
        <f t="shared" si="219"/>
        <v>-4.2060257800606848E-3</v>
      </c>
    </row>
    <row r="23" spans="1:385" ht="9.75" customHeight="1" outlineLevel="1" thickBot="1" x14ac:dyDescent="0.9"/>
    <row r="24" spans="1:385" ht="15.5" outlineLevel="1" thickBot="1" x14ac:dyDescent="0.9">
      <c r="A24" s="9" t="str">
        <f>Resumo!$C$142</f>
        <v>SP - variação t/t-12 (%)</v>
      </c>
      <c r="B24" s="9">
        <f t="shared" ref="B24:BL24" si="220">B$5</f>
        <v>34486</v>
      </c>
      <c r="C24" s="9">
        <f t="shared" si="220"/>
        <v>34516</v>
      </c>
      <c r="D24" s="9">
        <f t="shared" si="220"/>
        <v>34547</v>
      </c>
      <c r="E24" s="9">
        <f t="shared" si="220"/>
        <v>34578</v>
      </c>
      <c r="F24" s="9">
        <f t="shared" si="220"/>
        <v>34608</v>
      </c>
      <c r="G24" s="9">
        <f t="shared" si="220"/>
        <v>34639</v>
      </c>
      <c r="H24" s="9">
        <f t="shared" si="220"/>
        <v>34669</v>
      </c>
      <c r="I24" s="9">
        <f t="shared" si="220"/>
        <v>34700</v>
      </c>
      <c r="J24" s="9">
        <f t="shared" si="220"/>
        <v>34731</v>
      </c>
      <c r="K24" s="9">
        <f t="shared" si="220"/>
        <v>34759</v>
      </c>
      <c r="L24" s="9">
        <f t="shared" si="220"/>
        <v>34790</v>
      </c>
      <c r="M24" s="9">
        <f t="shared" si="220"/>
        <v>34820</v>
      </c>
      <c r="N24" s="9">
        <f t="shared" si="220"/>
        <v>34851</v>
      </c>
      <c r="O24" s="9">
        <f t="shared" si="220"/>
        <v>34881</v>
      </c>
      <c r="P24" s="9">
        <f t="shared" si="220"/>
        <v>34912</v>
      </c>
      <c r="Q24" s="9">
        <f t="shared" si="220"/>
        <v>34943</v>
      </c>
      <c r="R24" s="9">
        <f t="shared" si="220"/>
        <v>34973</v>
      </c>
      <c r="S24" s="9">
        <f t="shared" si="220"/>
        <v>35004</v>
      </c>
      <c r="T24" s="9">
        <f t="shared" si="220"/>
        <v>35034</v>
      </c>
      <c r="U24" s="9">
        <f t="shared" si="220"/>
        <v>35065</v>
      </c>
      <c r="V24" s="9">
        <f t="shared" si="220"/>
        <v>35096</v>
      </c>
      <c r="W24" s="9">
        <f t="shared" si="220"/>
        <v>35125</v>
      </c>
      <c r="X24" s="9">
        <f t="shared" si="220"/>
        <v>35156</v>
      </c>
      <c r="Y24" s="9">
        <f t="shared" si="220"/>
        <v>35186</v>
      </c>
      <c r="Z24" s="9">
        <f t="shared" si="220"/>
        <v>35217</v>
      </c>
      <c r="AA24" s="9">
        <f t="shared" si="220"/>
        <v>35247</v>
      </c>
      <c r="AB24" s="9">
        <f t="shared" si="220"/>
        <v>35278</v>
      </c>
      <c r="AC24" s="9">
        <f t="shared" si="220"/>
        <v>35309</v>
      </c>
      <c r="AD24" s="9">
        <f t="shared" si="220"/>
        <v>35339</v>
      </c>
      <c r="AE24" s="9">
        <f t="shared" si="220"/>
        <v>35370</v>
      </c>
      <c r="AF24" s="9">
        <f t="shared" si="220"/>
        <v>35400</v>
      </c>
      <c r="AG24" s="9">
        <f t="shared" si="220"/>
        <v>35431</v>
      </c>
      <c r="AH24" s="9">
        <f t="shared" si="220"/>
        <v>35462</v>
      </c>
      <c r="AI24" s="9">
        <f t="shared" si="220"/>
        <v>35490</v>
      </c>
      <c r="AJ24" s="9">
        <f t="shared" si="220"/>
        <v>35521</v>
      </c>
      <c r="AK24" s="9">
        <f t="shared" si="220"/>
        <v>35551</v>
      </c>
      <c r="AL24" s="9">
        <f t="shared" si="220"/>
        <v>35582</v>
      </c>
      <c r="AM24" s="9">
        <f t="shared" si="220"/>
        <v>35612</v>
      </c>
      <c r="AN24" s="9">
        <f t="shared" si="220"/>
        <v>35643</v>
      </c>
      <c r="AO24" s="9">
        <f t="shared" si="220"/>
        <v>35674</v>
      </c>
      <c r="AP24" s="9">
        <f t="shared" si="220"/>
        <v>35704</v>
      </c>
      <c r="AQ24" s="9">
        <f t="shared" si="220"/>
        <v>35735</v>
      </c>
      <c r="AR24" s="9">
        <f t="shared" si="220"/>
        <v>35765</v>
      </c>
      <c r="AS24" s="9">
        <f t="shared" si="220"/>
        <v>35796</v>
      </c>
      <c r="AT24" s="9">
        <f t="shared" si="220"/>
        <v>35827</v>
      </c>
      <c r="AU24" s="9">
        <f t="shared" si="220"/>
        <v>35855</v>
      </c>
      <c r="AV24" s="9">
        <f t="shared" si="220"/>
        <v>35886</v>
      </c>
      <c r="AW24" s="9">
        <f t="shared" si="220"/>
        <v>35916</v>
      </c>
      <c r="AX24" s="9">
        <f t="shared" si="220"/>
        <v>35947</v>
      </c>
      <c r="AY24" s="9">
        <f t="shared" si="220"/>
        <v>35977</v>
      </c>
      <c r="AZ24" s="9">
        <f t="shared" si="220"/>
        <v>36008</v>
      </c>
      <c r="BA24" s="9">
        <f t="shared" si="220"/>
        <v>36039</v>
      </c>
      <c r="BB24" s="9">
        <f t="shared" si="220"/>
        <v>36069</v>
      </c>
      <c r="BC24" s="9">
        <f t="shared" si="220"/>
        <v>36100</v>
      </c>
      <c r="BD24" s="9">
        <f t="shared" si="220"/>
        <v>36130</v>
      </c>
      <c r="BE24" s="9">
        <f t="shared" si="220"/>
        <v>36161</v>
      </c>
      <c r="BF24" s="9">
        <f t="shared" si="220"/>
        <v>36192</v>
      </c>
      <c r="BG24" s="9">
        <f t="shared" si="220"/>
        <v>36220</v>
      </c>
      <c r="BH24" s="9">
        <f t="shared" si="220"/>
        <v>36251</v>
      </c>
      <c r="BI24" s="9">
        <f t="shared" si="220"/>
        <v>36281</v>
      </c>
      <c r="BJ24" s="9">
        <f t="shared" si="220"/>
        <v>36312</v>
      </c>
      <c r="BK24" s="9">
        <f t="shared" si="220"/>
        <v>36342</v>
      </c>
      <c r="BL24" s="9">
        <f t="shared" si="220"/>
        <v>36373</v>
      </c>
      <c r="BM24" s="9">
        <f>BM$5</f>
        <v>36404</v>
      </c>
      <c r="BN24" s="9">
        <f>BN$5</f>
        <v>36434</v>
      </c>
      <c r="BO24" s="9">
        <f t="shared" ref="BO24:DZ24" si="221">BO$5</f>
        <v>36465</v>
      </c>
      <c r="BP24" s="9">
        <f t="shared" si="221"/>
        <v>36495</v>
      </c>
      <c r="BQ24" s="9">
        <f t="shared" si="221"/>
        <v>36526</v>
      </c>
      <c r="BR24" s="9">
        <f t="shared" si="221"/>
        <v>36557</v>
      </c>
      <c r="BS24" s="9">
        <f t="shared" si="221"/>
        <v>36586</v>
      </c>
      <c r="BT24" s="9">
        <f t="shared" si="221"/>
        <v>36617</v>
      </c>
      <c r="BU24" s="9">
        <f t="shared" si="221"/>
        <v>36647</v>
      </c>
      <c r="BV24" s="9">
        <f t="shared" si="221"/>
        <v>36678</v>
      </c>
      <c r="BW24" s="9">
        <f t="shared" si="221"/>
        <v>36708</v>
      </c>
      <c r="BX24" s="9">
        <f t="shared" si="221"/>
        <v>36739</v>
      </c>
      <c r="BY24" s="9">
        <f t="shared" si="221"/>
        <v>36770</v>
      </c>
      <c r="BZ24" s="9">
        <f t="shared" si="221"/>
        <v>36800</v>
      </c>
      <c r="CA24" s="9">
        <f t="shared" si="221"/>
        <v>36831</v>
      </c>
      <c r="CB24" s="9">
        <f t="shared" si="221"/>
        <v>36861</v>
      </c>
      <c r="CC24" s="9">
        <f t="shared" si="221"/>
        <v>36892</v>
      </c>
      <c r="CD24" s="9">
        <f t="shared" si="221"/>
        <v>36923</v>
      </c>
      <c r="CE24" s="9">
        <f t="shared" si="221"/>
        <v>36951</v>
      </c>
      <c r="CF24" s="9">
        <f t="shared" si="221"/>
        <v>36982</v>
      </c>
      <c r="CG24" s="9">
        <f t="shared" si="221"/>
        <v>37012</v>
      </c>
      <c r="CH24" s="9">
        <f t="shared" si="221"/>
        <v>37043</v>
      </c>
      <c r="CI24" s="9">
        <f t="shared" si="221"/>
        <v>37073</v>
      </c>
      <c r="CJ24" s="9">
        <f t="shared" si="221"/>
        <v>37104</v>
      </c>
      <c r="CK24" s="9">
        <f t="shared" si="221"/>
        <v>37135</v>
      </c>
      <c r="CL24" s="9">
        <f t="shared" si="221"/>
        <v>37165</v>
      </c>
      <c r="CM24" s="9">
        <f t="shared" si="221"/>
        <v>37196</v>
      </c>
      <c r="CN24" s="9">
        <f t="shared" si="221"/>
        <v>37226</v>
      </c>
      <c r="CO24" s="9">
        <f t="shared" si="221"/>
        <v>37257</v>
      </c>
      <c r="CP24" s="9">
        <f t="shared" si="221"/>
        <v>37288</v>
      </c>
      <c r="CQ24" s="9">
        <f t="shared" si="221"/>
        <v>37316</v>
      </c>
      <c r="CR24" s="9">
        <f t="shared" si="221"/>
        <v>37347</v>
      </c>
      <c r="CS24" s="9">
        <f t="shared" si="221"/>
        <v>37377</v>
      </c>
      <c r="CT24" s="9">
        <f t="shared" si="221"/>
        <v>37408</v>
      </c>
      <c r="CU24" s="9">
        <f t="shared" si="221"/>
        <v>37438</v>
      </c>
      <c r="CV24" s="9">
        <f t="shared" si="221"/>
        <v>37469</v>
      </c>
      <c r="CW24" s="9">
        <f t="shared" si="221"/>
        <v>37500</v>
      </c>
      <c r="CX24" s="9">
        <f t="shared" si="221"/>
        <v>37530</v>
      </c>
      <c r="CY24" s="9">
        <f t="shared" si="221"/>
        <v>37561</v>
      </c>
      <c r="CZ24" s="9">
        <f t="shared" si="221"/>
        <v>37591</v>
      </c>
      <c r="DA24" s="9">
        <f t="shared" si="221"/>
        <v>37622</v>
      </c>
      <c r="DB24" s="9">
        <f t="shared" si="221"/>
        <v>37653</v>
      </c>
      <c r="DC24" s="9">
        <f t="shared" si="221"/>
        <v>37681</v>
      </c>
      <c r="DD24" s="9">
        <f t="shared" si="221"/>
        <v>37712</v>
      </c>
      <c r="DE24" s="9">
        <f t="shared" si="221"/>
        <v>37742</v>
      </c>
      <c r="DF24" s="9">
        <f t="shared" si="221"/>
        <v>37773</v>
      </c>
      <c r="DG24" s="9">
        <f t="shared" si="221"/>
        <v>37803</v>
      </c>
      <c r="DH24" s="9">
        <f t="shared" si="221"/>
        <v>37834</v>
      </c>
      <c r="DI24" s="9">
        <f t="shared" si="221"/>
        <v>37865</v>
      </c>
      <c r="DJ24" s="9">
        <f t="shared" si="221"/>
        <v>37895</v>
      </c>
      <c r="DK24" s="9">
        <f t="shared" si="221"/>
        <v>37926</v>
      </c>
      <c r="DL24" s="9">
        <f t="shared" si="221"/>
        <v>37956</v>
      </c>
      <c r="DM24" s="9">
        <f t="shared" si="221"/>
        <v>37987</v>
      </c>
      <c r="DN24" s="9">
        <f t="shared" si="221"/>
        <v>38018</v>
      </c>
      <c r="DO24" s="9">
        <f t="shared" si="221"/>
        <v>38047</v>
      </c>
      <c r="DP24" s="9">
        <f t="shared" si="221"/>
        <v>38078</v>
      </c>
      <c r="DQ24" s="9">
        <f t="shared" si="221"/>
        <v>38108</v>
      </c>
      <c r="DR24" s="9">
        <f t="shared" si="221"/>
        <v>38139</v>
      </c>
      <c r="DS24" s="9">
        <f t="shared" si="221"/>
        <v>38169</v>
      </c>
      <c r="DT24" s="9">
        <f t="shared" si="221"/>
        <v>38200</v>
      </c>
      <c r="DU24" s="9">
        <f t="shared" si="221"/>
        <v>38231</v>
      </c>
      <c r="DV24" s="9">
        <f t="shared" si="221"/>
        <v>38261</v>
      </c>
      <c r="DW24" s="9">
        <f t="shared" si="221"/>
        <v>38292</v>
      </c>
      <c r="DX24" s="9">
        <f t="shared" si="221"/>
        <v>38322</v>
      </c>
      <c r="DY24" s="9">
        <f t="shared" si="221"/>
        <v>38353</v>
      </c>
      <c r="DZ24" s="9">
        <f t="shared" si="221"/>
        <v>38384</v>
      </c>
      <c r="EA24" s="9">
        <f t="shared" ref="EA24:GL24" si="222">EA$5</f>
        <v>38412</v>
      </c>
      <c r="EB24" s="9">
        <f t="shared" si="222"/>
        <v>38443</v>
      </c>
      <c r="EC24" s="9">
        <f t="shared" si="222"/>
        <v>38473</v>
      </c>
      <c r="ED24" s="9">
        <f t="shared" si="222"/>
        <v>38504</v>
      </c>
      <c r="EE24" s="9">
        <f t="shared" si="222"/>
        <v>38534</v>
      </c>
      <c r="EF24" s="9">
        <f t="shared" si="222"/>
        <v>38565</v>
      </c>
      <c r="EG24" s="9">
        <f t="shared" si="222"/>
        <v>38596</v>
      </c>
      <c r="EH24" s="9">
        <f t="shared" si="222"/>
        <v>38626</v>
      </c>
      <c r="EI24" s="9">
        <f t="shared" si="222"/>
        <v>38657</v>
      </c>
      <c r="EJ24" s="9">
        <f t="shared" si="222"/>
        <v>38687</v>
      </c>
      <c r="EK24" s="9">
        <f t="shared" si="222"/>
        <v>38718</v>
      </c>
      <c r="EL24" s="9">
        <f t="shared" si="222"/>
        <v>38749</v>
      </c>
      <c r="EM24" s="9">
        <f t="shared" si="222"/>
        <v>38777</v>
      </c>
      <c r="EN24" s="9">
        <f t="shared" si="222"/>
        <v>38808</v>
      </c>
      <c r="EO24" s="9">
        <f t="shared" si="222"/>
        <v>38838</v>
      </c>
      <c r="EP24" s="9">
        <f t="shared" si="222"/>
        <v>38869</v>
      </c>
      <c r="EQ24" s="9">
        <f t="shared" si="222"/>
        <v>38899</v>
      </c>
      <c r="ER24" s="9">
        <f t="shared" si="222"/>
        <v>38930</v>
      </c>
      <c r="ES24" s="9">
        <f t="shared" si="222"/>
        <v>38961</v>
      </c>
      <c r="ET24" s="9">
        <f t="shared" si="222"/>
        <v>38991</v>
      </c>
      <c r="EU24" s="9">
        <f t="shared" si="222"/>
        <v>39022</v>
      </c>
      <c r="EV24" s="9">
        <f t="shared" si="222"/>
        <v>39052</v>
      </c>
      <c r="EW24" s="9">
        <f t="shared" si="222"/>
        <v>39083</v>
      </c>
      <c r="EX24" s="9">
        <f t="shared" si="222"/>
        <v>39114</v>
      </c>
      <c r="EY24" s="9">
        <f t="shared" si="222"/>
        <v>39142</v>
      </c>
      <c r="EZ24" s="9">
        <f t="shared" si="222"/>
        <v>39173</v>
      </c>
      <c r="FA24" s="9">
        <f t="shared" si="222"/>
        <v>39203</v>
      </c>
      <c r="FB24" s="9">
        <f t="shared" si="222"/>
        <v>39234</v>
      </c>
      <c r="FC24" s="9">
        <f t="shared" si="222"/>
        <v>39264</v>
      </c>
      <c r="FD24" s="9">
        <f t="shared" si="222"/>
        <v>39295</v>
      </c>
      <c r="FE24" s="9">
        <f t="shared" si="222"/>
        <v>39326</v>
      </c>
      <c r="FF24" s="9">
        <f t="shared" si="222"/>
        <v>39356</v>
      </c>
      <c r="FG24" s="9">
        <f t="shared" si="222"/>
        <v>39387</v>
      </c>
      <c r="FH24" s="9">
        <f t="shared" si="222"/>
        <v>39417</v>
      </c>
      <c r="FI24" s="9">
        <f t="shared" si="222"/>
        <v>39448</v>
      </c>
      <c r="FJ24" s="9">
        <f t="shared" si="222"/>
        <v>39479</v>
      </c>
      <c r="FK24" s="9">
        <f t="shared" si="222"/>
        <v>39508</v>
      </c>
      <c r="FL24" s="9">
        <f t="shared" si="222"/>
        <v>39539</v>
      </c>
      <c r="FM24" s="9">
        <f t="shared" si="222"/>
        <v>39569</v>
      </c>
      <c r="FN24" s="9">
        <f t="shared" si="222"/>
        <v>39600</v>
      </c>
      <c r="FO24" s="9">
        <f t="shared" si="222"/>
        <v>39630</v>
      </c>
      <c r="FP24" s="9">
        <f t="shared" si="222"/>
        <v>39661</v>
      </c>
      <c r="FQ24" s="9">
        <f t="shared" si="222"/>
        <v>39692</v>
      </c>
      <c r="FR24" s="9">
        <f t="shared" si="222"/>
        <v>39722</v>
      </c>
      <c r="FS24" s="9">
        <f t="shared" si="222"/>
        <v>39753</v>
      </c>
      <c r="FT24" s="9">
        <f t="shared" si="222"/>
        <v>39783</v>
      </c>
      <c r="FU24" s="9">
        <f t="shared" si="222"/>
        <v>39814</v>
      </c>
      <c r="FV24" s="9">
        <f t="shared" si="222"/>
        <v>39845</v>
      </c>
      <c r="FW24" s="9">
        <f t="shared" si="222"/>
        <v>39873</v>
      </c>
      <c r="FX24" s="9">
        <f t="shared" si="222"/>
        <v>39904</v>
      </c>
      <c r="FY24" s="9">
        <f t="shared" si="222"/>
        <v>39934</v>
      </c>
      <c r="FZ24" s="9">
        <f t="shared" si="222"/>
        <v>39965</v>
      </c>
      <c r="GA24" s="9">
        <f t="shared" si="222"/>
        <v>39995</v>
      </c>
      <c r="GB24" s="9">
        <f t="shared" si="222"/>
        <v>40026</v>
      </c>
      <c r="GC24" s="9">
        <f t="shared" si="222"/>
        <v>40057</v>
      </c>
      <c r="GD24" s="9">
        <f t="shared" si="222"/>
        <v>40087</v>
      </c>
      <c r="GE24" s="9">
        <f t="shared" si="222"/>
        <v>40118</v>
      </c>
      <c r="GF24" s="9">
        <f t="shared" si="222"/>
        <v>40148</v>
      </c>
      <c r="GG24" s="9">
        <f t="shared" si="222"/>
        <v>40179</v>
      </c>
      <c r="GH24" s="9">
        <f t="shared" si="222"/>
        <v>40210</v>
      </c>
      <c r="GI24" s="9">
        <f t="shared" si="222"/>
        <v>40238</v>
      </c>
      <c r="GJ24" s="9">
        <f t="shared" si="222"/>
        <v>40269</v>
      </c>
      <c r="GK24" s="9">
        <f t="shared" si="222"/>
        <v>40299</v>
      </c>
      <c r="GL24" s="9">
        <f t="shared" si="222"/>
        <v>40330</v>
      </c>
      <c r="GM24" s="9">
        <f t="shared" ref="GM24:KN24" si="223">GM$5</f>
        <v>40360</v>
      </c>
      <c r="GN24" s="9">
        <f t="shared" si="223"/>
        <v>40391</v>
      </c>
      <c r="GO24" s="9">
        <f t="shared" si="223"/>
        <v>40422</v>
      </c>
      <c r="GP24" s="9">
        <f t="shared" si="223"/>
        <v>40452</v>
      </c>
      <c r="GQ24" s="9">
        <f t="shared" si="223"/>
        <v>40483</v>
      </c>
      <c r="GR24" s="9">
        <f t="shared" si="223"/>
        <v>40513</v>
      </c>
      <c r="GS24" s="9">
        <f t="shared" si="223"/>
        <v>40544</v>
      </c>
      <c r="GT24" s="9">
        <f t="shared" si="223"/>
        <v>40575</v>
      </c>
      <c r="GU24" s="9">
        <f t="shared" si="223"/>
        <v>40603</v>
      </c>
      <c r="GV24" s="9">
        <f t="shared" si="223"/>
        <v>40634</v>
      </c>
      <c r="GW24" s="9">
        <f t="shared" si="223"/>
        <v>40664</v>
      </c>
      <c r="GX24" s="9">
        <f t="shared" si="223"/>
        <v>40695</v>
      </c>
      <c r="GY24" s="9">
        <f t="shared" si="223"/>
        <v>40725</v>
      </c>
      <c r="GZ24" s="9">
        <f t="shared" si="223"/>
        <v>40756</v>
      </c>
      <c r="HA24" s="9">
        <f t="shared" si="223"/>
        <v>40787</v>
      </c>
      <c r="HB24" s="9">
        <f t="shared" si="223"/>
        <v>40817</v>
      </c>
      <c r="HC24" s="9">
        <f t="shared" si="223"/>
        <v>40848</v>
      </c>
      <c r="HD24" s="9">
        <f t="shared" si="223"/>
        <v>40878</v>
      </c>
      <c r="HE24" s="9">
        <f t="shared" si="223"/>
        <v>40909</v>
      </c>
      <c r="HF24" s="9">
        <f t="shared" si="223"/>
        <v>40940</v>
      </c>
      <c r="HG24" s="9">
        <f t="shared" si="223"/>
        <v>40969</v>
      </c>
      <c r="HH24" s="9">
        <f t="shared" si="223"/>
        <v>41000</v>
      </c>
      <c r="HI24" s="9">
        <f t="shared" si="223"/>
        <v>41030</v>
      </c>
      <c r="HJ24" s="9">
        <f t="shared" si="223"/>
        <v>41061</v>
      </c>
      <c r="HK24" s="9">
        <f t="shared" si="223"/>
        <v>41091</v>
      </c>
      <c r="HL24" s="9">
        <f t="shared" si="223"/>
        <v>41122</v>
      </c>
      <c r="HM24" s="9">
        <f t="shared" si="223"/>
        <v>41153</v>
      </c>
      <c r="HN24" s="9">
        <f t="shared" si="223"/>
        <v>41183</v>
      </c>
      <c r="HO24" s="9">
        <f t="shared" si="223"/>
        <v>41214</v>
      </c>
      <c r="HP24" s="9">
        <f t="shared" si="223"/>
        <v>41244</v>
      </c>
      <c r="HQ24" s="9">
        <f t="shared" si="223"/>
        <v>41275</v>
      </c>
      <c r="HR24" s="9">
        <f t="shared" si="223"/>
        <v>41306</v>
      </c>
      <c r="HS24" s="9">
        <f t="shared" si="223"/>
        <v>41334</v>
      </c>
      <c r="HT24" s="9">
        <f t="shared" si="223"/>
        <v>41365</v>
      </c>
      <c r="HU24" s="9">
        <f t="shared" si="223"/>
        <v>41395</v>
      </c>
      <c r="HV24" s="9">
        <f t="shared" si="223"/>
        <v>41426</v>
      </c>
      <c r="HW24" s="9">
        <f t="shared" si="223"/>
        <v>41456</v>
      </c>
      <c r="HX24" s="9">
        <f t="shared" si="223"/>
        <v>41487</v>
      </c>
      <c r="HY24" s="9">
        <f t="shared" si="223"/>
        <v>41518</v>
      </c>
      <c r="HZ24" s="9">
        <f t="shared" si="223"/>
        <v>41548</v>
      </c>
      <c r="IA24" s="9">
        <f t="shared" si="223"/>
        <v>41579</v>
      </c>
      <c r="IB24" s="9">
        <f t="shared" si="223"/>
        <v>41609</v>
      </c>
      <c r="IC24" s="9">
        <f t="shared" si="223"/>
        <v>41640</v>
      </c>
      <c r="ID24" s="9">
        <f t="shared" si="223"/>
        <v>41671</v>
      </c>
      <c r="IE24" s="9">
        <f t="shared" si="223"/>
        <v>41699</v>
      </c>
      <c r="IF24" s="9">
        <f t="shared" si="223"/>
        <v>41730</v>
      </c>
      <c r="IG24" s="9">
        <f t="shared" si="223"/>
        <v>41760</v>
      </c>
      <c r="IH24" s="9">
        <f t="shared" si="223"/>
        <v>41791</v>
      </c>
      <c r="II24" s="9">
        <f t="shared" si="223"/>
        <v>41821</v>
      </c>
      <c r="IJ24" s="9">
        <f t="shared" si="223"/>
        <v>41852</v>
      </c>
      <c r="IK24" s="9">
        <f t="shared" si="223"/>
        <v>41883</v>
      </c>
      <c r="IL24" s="9">
        <f t="shared" si="223"/>
        <v>41913</v>
      </c>
      <c r="IM24" s="9">
        <f t="shared" si="223"/>
        <v>41944</v>
      </c>
      <c r="IN24" s="9">
        <f t="shared" si="223"/>
        <v>41974</v>
      </c>
      <c r="IO24" s="9">
        <f t="shared" si="223"/>
        <v>42005</v>
      </c>
      <c r="IP24" s="9">
        <f t="shared" si="223"/>
        <v>42036</v>
      </c>
      <c r="IQ24" s="9">
        <f t="shared" si="223"/>
        <v>42064</v>
      </c>
      <c r="IR24" s="9">
        <f t="shared" si="223"/>
        <v>42095</v>
      </c>
      <c r="IS24" s="9">
        <f t="shared" si="223"/>
        <v>42125</v>
      </c>
      <c r="IT24" s="9">
        <f t="shared" si="223"/>
        <v>42156</v>
      </c>
      <c r="IU24" s="9">
        <f t="shared" si="223"/>
        <v>42186</v>
      </c>
      <c r="IV24" s="9">
        <f t="shared" si="223"/>
        <v>42217</v>
      </c>
      <c r="IW24" s="9">
        <f t="shared" si="223"/>
        <v>42248</v>
      </c>
      <c r="IX24" s="9">
        <f t="shared" si="223"/>
        <v>42278</v>
      </c>
      <c r="IY24" s="9">
        <f t="shared" si="223"/>
        <v>42309</v>
      </c>
      <c r="IZ24" s="9">
        <f t="shared" si="223"/>
        <v>42339</v>
      </c>
      <c r="JA24" s="9">
        <f t="shared" si="223"/>
        <v>42370</v>
      </c>
      <c r="JB24" s="9">
        <f t="shared" si="223"/>
        <v>42401</v>
      </c>
      <c r="JC24" s="9">
        <f t="shared" si="223"/>
        <v>42430</v>
      </c>
      <c r="JD24" s="9">
        <f t="shared" si="223"/>
        <v>42461</v>
      </c>
      <c r="JE24" s="9">
        <f t="shared" si="223"/>
        <v>42491</v>
      </c>
      <c r="JF24" s="9">
        <f t="shared" si="223"/>
        <v>42522</v>
      </c>
      <c r="JG24" s="9">
        <f t="shared" si="223"/>
        <v>42552</v>
      </c>
      <c r="JH24" s="9">
        <f t="shared" si="223"/>
        <v>42583</v>
      </c>
      <c r="JI24" s="9">
        <f t="shared" si="223"/>
        <v>42614</v>
      </c>
      <c r="JJ24" s="9">
        <f t="shared" si="223"/>
        <v>42644</v>
      </c>
      <c r="JK24" s="9">
        <f t="shared" si="223"/>
        <v>42675</v>
      </c>
      <c r="JL24" s="9">
        <f t="shared" si="223"/>
        <v>42705</v>
      </c>
      <c r="JM24" s="9">
        <f t="shared" si="223"/>
        <v>42736</v>
      </c>
      <c r="JN24" s="9">
        <f t="shared" si="223"/>
        <v>42767</v>
      </c>
      <c r="JO24" s="9">
        <f t="shared" si="223"/>
        <v>42795</v>
      </c>
      <c r="JP24" s="9">
        <f t="shared" si="223"/>
        <v>42826</v>
      </c>
      <c r="JQ24" s="9">
        <f t="shared" si="223"/>
        <v>42856</v>
      </c>
      <c r="JR24" s="9">
        <f t="shared" si="223"/>
        <v>42887</v>
      </c>
      <c r="JS24" s="9">
        <f t="shared" si="223"/>
        <v>42917</v>
      </c>
      <c r="JT24" s="9">
        <f t="shared" si="223"/>
        <v>42948</v>
      </c>
      <c r="JU24" s="9">
        <f t="shared" si="223"/>
        <v>42979</v>
      </c>
      <c r="JV24" s="9">
        <f t="shared" si="223"/>
        <v>43009</v>
      </c>
      <c r="JW24" s="9">
        <f t="shared" si="223"/>
        <v>43040</v>
      </c>
      <c r="JX24" s="9">
        <f t="shared" si="223"/>
        <v>43070</v>
      </c>
      <c r="JY24" s="9">
        <f t="shared" si="223"/>
        <v>43101</v>
      </c>
      <c r="JZ24" s="9">
        <f t="shared" si="223"/>
        <v>43132</v>
      </c>
      <c r="KA24" s="9">
        <f t="shared" si="223"/>
        <v>43160</v>
      </c>
      <c r="KB24" s="9">
        <f t="shared" si="223"/>
        <v>43191</v>
      </c>
      <c r="KC24" s="9">
        <f t="shared" si="223"/>
        <v>43221</v>
      </c>
      <c r="KD24" s="9">
        <f t="shared" si="223"/>
        <v>43252</v>
      </c>
      <c r="KE24" s="9">
        <f t="shared" si="223"/>
        <v>43282</v>
      </c>
      <c r="KF24" s="9">
        <f t="shared" si="223"/>
        <v>43313</v>
      </c>
      <c r="KG24" s="9">
        <f t="shared" si="223"/>
        <v>43344</v>
      </c>
      <c r="KH24" s="9">
        <f t="shared" si="223"/>
        <v>43374</v>
      </c>
      <c r="KI24" s="9">
        <f t="shared" si="223"/>
        <v>43405</v>
      </c>
      <c r="KJ24" s="9">
        <f t="shared" si="223"/>
        <v>43435</v>
      </c>
      <c r="KK24" s="9">
        <f t="shared" si="223"/>
        <v>43466</v>
      </c>
      <c r="KL24" s="9">
        <f t="shared" si="223"/>
        <v>43497</v>
      </c>
      <c r="KM24" s="9">
        <f t="shared" si="223"/>
        <v>43525</v>
      </c>
      <c r="KN24" s="9">
        <f t="shared" si="223"/>
        <v>43556</v>
      </c>
      <c r="KO24" s="9">
        <f t="shared" ref="KO24:NG24" si="224">KO$5</f>
        <v>43586</v>
      </c>
      <c r="KP24" s="9">
        <f t="shared" si="224"/>
        <v>43617</v>
      </c>
      <c r="KQ24" s="9">
        <f t="shared" si="224"/>
        <v>43647</v>
      </c>
      <c r="KR24" s="9">
        <f t="shared" si="224"/>
        <v>43678</v>
      </c>
      <c r="KS24" s="9">
        <f t="shared" si="224"/>
        <v>43709</v>
      </c>
      <c r="KT24" s="9">
        <f t="shared" si="224"/>
        <v>43739</v>
      </c>
      <c r="KU24" s="9">
        <f t="shared" si="224"/>
        <v>43770</v>
      </c>
      <c r="KV24" s="9">
        <f t="shared" si="224"/>
        <v>43800</v>
      </c>
      <c r="KW24" s="9">
        <f t="shared" si="224"/>
        <v>43831</v>
      </c>
      <c r="KX24" s="9">
        <f t="shared" si="224"/>
        <v>43862</v>
      </c>
      <c r="KY24" s="9">
        <f t="shared" si="224"/>
        <v>43891</v>
      </c>
      <c r="KZ24" s="9">
        <f t="shared" si="224"/>
        <v>43922</v>
      </c>
      <c r="LA24" s="9">
        <f t="shared" si="224"/>
        <v>43952</v>
      </c>
      <c r="LB24" s="9">
        <f t="shared" si="224"/>
        <v>43983</v>
      </c>
      <c r="LC24" s="9">
        <f t="shared" si="224"/>
        <v>44013</v>
      </c>
      <c r="LD24" s="9">
        <f t="shared" si="224"/>
        <v>44044</v>
      </c>
      <c r="LE24" s="9">
        <f t="shared" si="224"/>
        <v>44075</v>
      </c>
      <c r="LF24" s="9">
        <f t="shared" si="224"/>
        <v>44105</v>
      </c>
      <c r="LG24" s="9">
        <f t="shared" si="224"/>
        <v>44136</v>
      </c>
      <c r="LH24" s="9">
        <f t="shared" si="224"/>
        <v>44166</v>
      </c>
      <c r="LI24" s="9">
        <f t="shared" si="224"/>
        <v>44197</v>
      </c>
      <c r="LJ24" s="9">
        <f t="shared" si="224"/>
        <v>44228</v>
      </c>
      <c r="LK24" s="9">
        <f t="shared" si="224"/>
        <v>44256</v>
      </c>
      <c r="LL24" s="9">
        <f t="shared" si="224"/>
        <v>44287</v>
      </c>
      <c r="LM24" s="9">
        <f t="shared" si="224"/>
        <v>44317</v>
      </c>
      <c r="LN24" s="9">
        <f t="shared" si="224"/>
        <v>44348</v>
      </c>
      <c r="LO24" s="9">
        <f t="shared" si="224"/>
        <v>44378</v>
      </c>
      <c r="LP24" s="9">
        <f t="shared" si="224"/>
        <v>44409</v>
      </c>
      <c r="LQ24" s="9">
        <f t="shared" si="224"/>
        <v>44440</v>
      </c>
      <c r="LR24" s="9">
        <f t="shared" si="224"/>
        <v>44470</v>
      </c>
      <c r="LS24" s="9">
        <f t="shared" si="224"/>
        <v>44501</v>
      </c>
      <c r="LT24" s="9">
        <f t="shared" si="224"/>
        <v>44531</v>
      </c>
      <c r="LU24" s="9">
        <f t="shared" si="224"/>
        <v>44562</v>
      </c>
      <c r="LV24" s="9">
        <f t="shared" si="224"/>
        <v>44593</v>
      </c>
      <c r="LW24" s="9">
        <f t="shared" si="224"/>
        <v>44621</v>
      </c>
      <c r="LX24" s="9">
        <f t="shared" si="224"/>
        <v>44652</v>
      </c>
      <c r="LY24" s="9">
        <f t="shared" si="224"/>
        <v>44682</v>
      </c>
      <c r="LZ24" s="9">
        <f t="shared" si="224"/>
        <v>44713</v>
      </c>
      <c r="MA24" s="9">
        <f t="shared" si="224"/>
        <v>44743</v>
      </c>
      <c r="MB24" s="9">
        <f t="shared" si="224"/>
        <v>44774</v>
      </c>
      <c r="MC24" s="9">
        <f t="shared" si="224"/>
        <v>44805</v>
      </c>
      <c r="MD24" s="9">
        <f t="shared" si="224"/>
        <v>44835</v>
      </c>
      <c r="ME24" s="9">
        <f t="shared" si="224"/>
        <v>44866</v>
      </c>
      <c r="MF24" s="9">
        <f t="shared" si="224"/>
        <v>44896</v>
      </c>
      <c r="MG24" s="9">
        <f t="shared" si="224"/>
        <v>44927</v>
      </c>
      <c r="MH24" s="9">
        <f t="shared" si="224"/>
        <v>44958</v>
      </c>
      <c r="MI24" s="9">
        <f t="shared" si="224"/>
        <v>44986</v>
      </c>
      <c r="MJ24" s="9">
        <f t="shared" si="224"/>
        <v>45017</v>
      </c>
      <c r="MK24" s="9">
        <f t="shared" si="224"/>
        <v>45047</v>
      </c>
      <c r="ML24" s="9">
        <f t="shared" si="224"/>
        <v>45078</v>
      </c>
      <c r="MM24" s="9">
        <f t="shared" si="224"/>
        <v>45108</v>
      </c>
      <c r="MN24" s="9">
        <f t="shared" si="224"/>
        <v>45139</v>
      </c>
      <c r="MO24" s="9">
        <f t="shared" si="224"/>
        <v>45170</v>
      </c>
      <c r="MP24" s="9">
        <f t="shared" si="224"/>
        <v>45200</v>
      </c>
      <c r="MQ24" s="9">
        <f t="shared" si="224"/>
        <v>45231</v>
      </c>
      <c r="MR24" s="9">
        <f t="shared" si="224"/>
        <v>45261</v>
      </c>
      <c r="MS24" s="9">
        <f t="shared" si="224"/>
        <v>45292</v>
      </c>
      <c r="MT24" s="9">
        <f t="shared" si="224"/>
        <v>45323</v>
      </c>
      <c r="MU24" s="9">
        <f t="shared" si="224"/>
        <v>45352</v>
      </c>
      <c r="MV24" s="9">
        <f t="shared" si="224"/>
        <v>45383</v>
      </c>
      <c r="MW24" s="9">
        <f t="shared" si="224"/>
        <v>45413</v>
      </c>
      <c r="MX24" s="9">
        <f t="shared" si="224"/>
        <v>45444</v>
      </c>
      <c r="MY24" s="9">
        <f t="shared" si="224"/>
        <v>45474</v>
      </c>
      <c r="MZ24" s="9">
        <f t="shared" si="224"/>
        <v>45505</v>
      </c>
      <c r="NA24" s="9">
        <f t="shared" si="224"/>
        <v>45536</v>
      </c>
      <c r="NB24" s="9">
        <f t="shared" si="224"/>
        <v>45566</v>
      </c>
      <c r="NC24" s="9">
        <f t="shared" si="224"/>
        <v>45597</v>
      </c>
      <c r="ND24" s="9">
        <f t="shared" si="224"/>
        <v>45627</v>
      </c>
      <c r="NE24" s="9">
        <f t="shared" si="224"/>
        <v>45658</v>
      </c>
      <c r="NF24" s="9">
        <f t="shared" si="224"/>
        <v>45689</v>
      </c>
      <c r="NG24" s="9">
        <f t="shared" si="224"/>
        <v>45717</v>
      </c>
      <c r="NH24" s="9">
        <f t="shared" ref="NH24:NU24" si="225">NH$5</f>
        <v>45748</v>
      </c>
      <c r="NI24" s="9">
        <f t="shared" si="225"/>
        <v>45778</v>
      </c>
      <c r="NJ24" s="9">
        <f t="shared" si="225"/>
        <v>45809</v>
      </c>
      <c r="NK24" s="9">
        <f t="shared" si="225"/>
        <v>45839</v>
      </c>
      <c r="NL24" s="9">
        <f t="shared" si="225"/>
        <v>45870</v>
      </c>
      <c r="NM24" s="9">
        <f t="shared" si="225"/>
        <v>45901</v>
      </c>
      <c r="NN24" s="9">
        <f t="shared" si="225"/>
        <v>45931</v>
      </c>
      <c r="NO24" s="9">
        <f t="shared" si="225"/>
        <v>45962</v>
      </c>
      <c r="NP24" s="9">
        <f t="shared" si="225"/>
        <v>45992</v>
      </c>
      <c r="NQ24" s="9">
        <f t="shared" si="225"/>
        <v>46023</v>
      </c>
      <c r="NR24" s="9">
        <f t="shared" si="225"/>
        <v>46054</v>
      </c>
      <c r="NS24" s="9">
        <f t="shared" si="225"/>
        <v>46082</v>
      </c>
      <c r="NT24" s="9">
        <f t="shared" si="225"/>
        <v>46113</v>
      </c>
      <c r="NU24" s="9">
        <f t="shared" si="225"/>
        <v>46143</v>
      </c>
    </row>
    <row r="25" spans="1:385" outlineLevel="1" x14ac:dyDescent="0.75">
      <c r="A25" s="7" t="s">
        <v>18</v>
      </c>
      <c r="B25" s="17" t="s">
        <v>3</v>
      </c>
      <c r="C25" s="17" t="s">
        <v>3</v>
      </c>
      <c r="D25" s="17" t="s">
        <v>3</v>
      </c>
      <c r="E25" s="17" t="s">
        <v>3</v>
      </c>
      <c r="F25" s="17" t="s">
        <v>3</v>
      </c>
      <c r="G25" s="17" t="s">
        <v>3</v>
      </c>
      <c r="H25" s="17" t="s">
        <v>3</v>
      </c>
      <c r="I25" s="17" t="s">
        <v>3</v>
      </c>
      <c r="J25" s="17" t="s">
        <v>3</v>
      </c>
      <c r="K25" s="17" t="s">
        <v>3</v>
      </c>
      <c r="L25" s="17" t="s">
        <v>3</v>
      </c>
      <c r="M25" s="17" t="s">
        <v>3</v>
      </c>
      <c r="N25" s="17">
        <f t="shared" ref="N25:W26" si="226">N6/B6-1</f>
        <v>0.32212772618650387</v>
      </c>
      <c r="O25" s="17">
        <f t="shared" si="226"/>
        <v>3.2818318878740538E-2</v>
      </c>
      <c r="P25" s="17">
        <f t="shared" si="226"/>
        <v>-0.14480810105574471</v>
      </c>
      <c r="Q25" s="17">
        <f t="shared" si="226"/>
        <v>-0.16591206187604302</v>
      </c>
      <c r="R25" s="17">
        <f t="shared" si="226"/>
        <v>-0.20864696489459778</v>
      </c>
      <c r="S25" s="17">
        <f t="shared" si="226"/>
        <v>-0.2335517915481039</v>
      </c>
      <c r="T25" s="17">
        <f t="shared" si="226"/>
        <v>-0.23096196082609044</v>
      </c>
      <c r="U25" s="17">
        <f t="shared" si="226"/>
        <v>-0.2037246347416416</v>
      </c>
      <c r="V25" s="17">
        <f t="shared" si="226"/>
        <v>-0.19581472504078434</v>
      </c>
      <c r="W25" s="17">
        <f t="shared" si="226"/>
        <v>-9.8424101841803058E-2</v>
      </c>
      <c r="X25" s="17">
        <f t="shared" ref="X25:AG26" si="227">X6/L6-1</f>
        <v>-4.3637381765193606E-4</v>
      </c>
      <c r="Y25" s="17">
        <f t="shared" si="227"/>
        <v>-3.9635088936309293E-2</v>
      </c>
      <c r="Z25" s="17">
        <f t="shared" si="227"/>
        <v>-2.2496444371688518E-2</v>
      </c>
      <c r="AA25" s="17">
        <f t="shared" si="227"/>
        <v>2.4910715215592072E-2</v>
      </c>
      <c r="AB25" s="17">
        <f t="shared" si="227"/>
        <v>7.4136397439804602E-2</v>
      </c>
      <c r="AC25" s="17">
        <f t="shared" si="227"/>
        <v>8.1653900319747397E-2</v>
      </c>
      <c r="AD25" s="17">
        <f t="shared" si="227"/>
        <v>8.7912818329476838E-2</v>
      </c>
      <c r="AE25" s="17">
        <f t="shared" si="227"/>
        <v>0.13830403018796189</v>
      </c>
      <c r="AF25" s="17">
        <f t="shared" si="227"/>
        <v>0.13881793550850841</v>
      </c>
      <c r="AG25" s="17">
        <f t="shared" si="227"/>
        <v>0.10682525713265001</v>
      </c>
      <c r="AH25" s="17">
        <f t="shared" ref="AH25:AQ26" si="228">AH6/V6-1</f>
        <v>6.9358161774515148E-2</v>
      </c>
      <c r="AI25" s="17">
        <f t="shared" si="228"/>
        <v>8.0412127003200773E-2</v>
      </c>
      <c r="AJ25" s="17">
        <f t="shared" si="228"/>
        <v>0.11641728589049372</v>
      </c>
      <c r="AK25" s="17">
        <f t="shared" si="228"/>
        <v>6.8204394596708129E-2</v>
      </c>
      <c r="AL25" s="17">
        <f t="shared" si="228"/>
        <v>2.5261888958125533E-2</v>
      </c>
      <c r="AM25" s="17">
        <f t="shared" si="228"/>
        <v>4.3647095099084821E-2</v>
      </c>
      <c r="AN25" s="17">
        <f t="shared" si="228"/>
        <v>-3.0708525227148398E-2</v>
      </c>
      <c r="AO25" s="17">
        <f t="shared" si="228"/>
        <v>-0.12760395035386451</v>
      </c>
      <c r="AP25" s="17">
        <f t="shared" si="228"/>
        <v>-0.17020373352762586</v>
      </c>
      <c r="AQ25" s="17">
        <f t="shared" si="228"/>
        <v>-0.16300565708781878</v>
      </c>
      <c r="AR25" s="17">
        <f t="shared" ref="AR25:BA26" si="229">AR6/AF6-1</f>
        <v>-0.20462180870119062</v>
      </c>
      <c r="AS25" s="17">
        <f t="shared" si="229"/>
        <v>-0.19540425448884124</v>
      </c>
      <c r="AT25" s="17">
        <f t="shared" si="229"/>
        <v>-7.1026326179981725E-2</v>
      </c>
      <c r="AU25" s="17">
        <f t="shared" si="229"/>
        <v>-0.15498745930324775</v>
      </c>
      <c r="AV25" s="17">
        <f t="shared" si="229"/>
        <v>-0.24938269415828251</v>
      </c>
      <c r="AW25" s="17">
        <f t="shared" si="229"/>
        <v>-0.19838063709004594</v>
      </c>
      <c r="AX25" s="17">
        <f t="shared" si="229"/>
        <v>-0.11330773573409603</v>
      </c>
      <c r="AY25" s="17">
        <f t="shared" si="229"/>
        <v>-4.3374840813966697E-2</v>
      </c>
      <c r="AZ25" s="17">
        <f t="shared" si="229"/>
        <v>5.7949311069915188E-2</v>
      </c>
      <c r="BA25" s="17">
        <f t="shared" si="229"/>
        <v>0.21595060882018702</v>
      </c>
      <c r="BB25" s="17">
        <f t="shared" ref="BB25:BK26" si="230">BB6/AP6-1</f>
        <v>0.31645047901398793</v>
      </c>
      <c r="BC25" s="17">
        <f t="shared" si="230"/>
        <v>0.20582145398804785</v>
      </c>
      <c r="BD25" s="17">
        <f t="shared" si="230"/>
        <v>7.7754120228588519E-2</v>
      </c>
      <c r="BE25" s="17">
        <f t="shared" si="230"/>
        <v>5.178360107338964E-2</v>
      </c>
      <c r="BF25" s="17">
        <f t="shared" si="230"/>
        <v>-0.1136269406630902</v>
      </c>
      <c r="BG25" s="17">
        <f t="shared" si="230"/>
        <v>-0.223216729451719</v>
      </c>
      <c r="BH25" s="17">
        <f t="shared" si="230"/>
        <v>-0.15330447920683843</v>
      </c>
      <c r="BI25" s="17">
        <f t="shared" si="230"/>
        <v>-0.1167582922205499</v>
      </c>
      <c r="BJ25" s="17">
        <f t="shared" si="230"/>
        <v>-2.4002934239543694E-2</v>
      </c>
      <c r="BK25" s="17">
        <f t="shared" si="230"/>
        <v>-3.1063660478656052E-2</v>
      </c>
      <c r="BL25" s="17">
        <f t="shared" ref="BL25:BN26" si="231">BL6/AZ6-1</f>
        <v>-0.12623121975078866</v>
      </c>
      <c r="BM25" s="17">
        <f t="shared" si="231"/>
        <v>-0.1457338668963809</v>
      </c>
      <c r="BN25" s="17">
        <f t="shared" si="231"/>
        <v>-0.18722939582530107</v>
      </c>
      <c r="BO25" s="17">
        <f t="shared" ref="BO25:DZ25" si="232">BO6/BC6-1</f>
        <v>-0.168005863568499</v>
      </c>
      <c r="BP25" s="17">
        <f t="shared" si="232"/>
        <v>-4.6451818108037668E-2</v>
      </c>
      <c r="BQ25" s="17">
        <f t="shared" si="232"/>
        <v>1.4861918046136902E-2</v>
      </c>
      <c r="BR25" s="17">
        <f t="shared" si="232"/>
        <v>0.17669294738655861</v>
      </c>
      <c r="BS25" s="17">
        <f t="shared" si="232"/>
        <v>0.27888313768289774</v>
      </c>
      <c r="BT25" s="17">
        <f t="shared" si="232"/>
        <v>0.15633813834383603</v>
      </c>
      <c r="BU25" s="17">
        <f t="shared" si="232"/>
        <v>6.6455992837845645E-2</v>
      </c>
      <c r="BV25" s="17">
        <f t="shared" si="232"/>
        <v>-2.5418765849474223E-2</v>
      </c>
      <c r="BW25" s="17">
        <f t="shared" si="232"/>
        <v>-6.0385522645099221E-2</v>
      </c>
      <c r="BX25" s="17">
        <f t="shared" si="232"/>
        <v>-0.13852281072305472</v>
      </c>
      <c r="BY25" s="17">
        <f t="shared" si="232"/>
        <v>-0.12287107372059136</v>
      </c>
      <c r="BZ25" s="17">
        <f t="shared" si="232"/>
        <v>1.9278733653507185E-3</v>
      </c>
      <c r="CA25" s="17">
        <f t="shared" si="232"/>
        <v>2.6937158681336504E-2</v>
      </c>
      <c r="CB25" s="17">
        <f t="shared" si="232"/>
        <v>5.4112381892457373E-2</v>
      </c>
      <c r="CC25" s="17">
        <f t="shared" si="232"/>
        <v>0.13062542658815635</v>
      </c>
      <c r="CD25" s="17">
        <f t="shared" si="232"/>
        <v>4.6590282374675107E-2</v>
      </c>
      <c r="CE25" s="17">
        <f t="shared" si="232"/>
        <v>0.12208133287065759</v>
      </c>
      <c r="CF25" s="17">
        <f t="shared" si="232"/>
        <v>0.19750176958058963</v>
      </c>
      <c r="CG25" s="17">
        <f t="shared" si="232"/>
        <v>0.26050274849022981</v>
      </c>
      <c r="CH25" s="17">
        <f t="shared" si="232"/>
        <v>-0.18679231709068789</v>
      </c>
      <c r="CI25" s="17">
        <f t="shared" si="232"/>
        <v>-8.2429452124842095E-2</v>
      </c>
      <c r="CJ25" s="17">
        <f t="shared" si="232"/>
        <v>1.1824256858523619E-3</v>
      </c>
      <c r="CK25" s="17">
        <f t="shared" si="232"/>
        <v>4.4144622197443972E-2</v>
      </c>
      <c r="CL25" s="17">
        <f t="shared" si="232"/>
        <v>-0.21302589758629209</v>
      </c>
      <c r="CM25" s="17">
        <f t="shared" si="232"/>
        <v>-0.26848469072632819</v>
      </c>
      <c r="CN25" s="17">
        <f t="shared" si="232"/>
        <v>-0.15296439919594884</v>
      </c>
      <c r="CO25" s="17">
        <f t="shared" si="232"/>
        <v>-0.27274097458758306</v>
      </c>
      <c r="CP25" s="17">
        <f t="shared" si="232"/>
        <v>-0.23876207243168823</v>
      </c>
      <c r="CQ25" s="17">
        <f t="shared" si="232"/>
        <v>-0.21738551311877219</v>
      </c>
      <c r="CR25" s="17">
        <f t="shared" si="232"/>
        <v>-0.11115137104759731</v>
      </c>
      <c r="CS25" s="17">
        <f t="shared" si="232"/>
        <v>-0.10243787222824896</v>
      </c>
      <c r="CT25" s="17">
        <f t="shared" si="232"/>
        <v>0.10460567860001313</v>
      </c>
      <c r="CU25" s="17">
        <f t="shared" si="232"/>
        <v>6.2702008972853607E-2</v>
      </c>
      <c r="CV25" s="17">
        <f t="shared" si="232"/>
        <v>4.6014171417287031E-2</v>
      </c>
      <c r="CW25" s="17">
        <f t="shared" si="232"/>
        <v>0.10631016317709441</v>
      </c>
      <c r="CX25" s="17">
        <f t="shared" si="232"/>
        <v>0.21763288545526605</v>
      </c>
      <c r="CY25" s="17">
        <f t="shared" si="232"/>
        <v>0.35041500470924758</v>
      </c>
      <c r="CZ25" s="17">
        <f t="shared" si="232"/>
        <v>0.19210957982819443</v>
      </c>
      <c r="DA25" s="17">
        <f t="shared" si="232"/>
        <v>0.21867747841835317</v>
      </c>
      <c r="DB25" s="17">
        <f t="shared" si="232"/>
        <v>0.1606760139118093</v>
      </c>
      <c r="DC25" s="17">
        <f t="shared" si="232"/>
        <v>0.16471871524922133</v>
      </c>
      <c r="DD25" s="17">
        <f t="shared" si="232"/>
        <v>0.13356045654079063</v>
      </c>
      <c r="DE25" s="17">
        <f t="shared" si="232"/>
        <v>0.18491690550436046</v>
      </c>
      <c r="DF25" s="17">
        <f t="shared" si="232"/>
        <v>0.46765807565178674</v>
      </c>
      <c r="DG25" s="17">
        <f t="shared" si="232"/>
        <v>0.22394892650259957</v>
      </c>
      <c r="DH25" s="17">
        <f t="shared" si="232"/>
        <v>0.23134146662342459</v>
      </c>
      <c r="DI25" s="17">
        <f t="shared" si="232"/>
        <v>6.9105765025755161E-2</v>
      </c>
      <c r="DJ25" s="17">
        <f t="shared" si="232"/>
        <v>0.17548315593462616</v>
      </c>
      <c r="DK25" s="17">
        <f t="shared" si="232"/>
        <v>0.19194049450709039</v>
      </c>
      <c r="DL25" s="17">
        <f t="shared" si="232"/>
        <v>0.2101452095156997</v>
      </c>
      <c r="DM25" s="17">
        <f t="shared" si="232"/>
        <v>0.36087146349912702</v>
      </c>
      <c r="DN25" s="17">
        <f t="shared" si="232"/>
        <v>0.26171329311113389</v>
      </c>
      <c r="DO25" s="17">
        <f t="shared" si="232"/>
        <v>0.15433804806465945</v>
      </c>
      <c r="DP25" s="17">
        <f t="shared" si="232"/>
        <v>-3.6975742695379843E-3</v>
      </c>
      <c r="DQ25" s="17">
        <f t="shared" si="232"/>
        <v>0.18375492499569401</v>
      </c>
      <c r="DR25" s="17">
        <f t="shared" si="232"/>
        <v>1.5262129363500243E-2</v>
      </c>
      <c r="DS25" s="17">
        <f t="shared" si="232"/>
        <v>8.0176843019888144E-2</v>
      </c>
      <c r="DT25" s="17">
        <f t="shared" si="232"/>
        <v>0.18739644817436796</v>
      </c>
      <c r="DU25" s="17">
        <f t="shared" si="232"/>
        <v>0.31463901086401402</v>
      </c>
      <c r="DV25" s="17">
        <f t="shared" si="232"/>
        <v>0.37811336552582819</v>
      </c>
      <c r="DW25" s="17">
        <f t="shared" si="232"/>
        <v>0.35708013740983113</v>
      </c>
      <c r="DX25" s="17">
        <f t="shared" si="232"/>
        <v>0.2195069948644286</v>
      </c>
      <c r="DY25" s="17">
        <f t="shared" si="232"/>
        <v>0.13816038036724998</v>
      </c>
      <c r="DZ25" s="17">
        <f t="shared" si="232"/>
        <v>0.22201165808549272</v>
      </c>
      <c r="EA25" s="17">
        <f t="shared" ref="EA25:GL25" si="233">EA6/DO6-1</f>
        <v>0.27947878669948123</v>
      </c>
      <c r="EB25" s="17">
        <f t="shared" si="233"/>
        <v>0.40210981189634842</v>
      </c>
      <c r="EC25" s="17">
        <f t="shared" si="233"/>
        <v>8.3119743133465818E-2</v>
      </c>
      <c r="ED25" s="17">
        <f t="shared" si="233"/>
        <v>0.20141754675402179</v>
      </c>
      <c r="EE25" s="17">
        <f t="shared" si="233"/>
        <v>0.22389475771615164</v>
      </c>
      <c r="EF25" s="17">
        <f t="shared" si="233"/>
        <v>1.9027809202548651E-2</v>
      </c>
      <c r="EG25" s="17">
        <f t="shared" si="233"/>
        <v>-0.15545482291353308</v>
      </c>
      <c r="EH25" s="17">
        <f t="shared" si="233"/>
        <v>-0.23891823834630843</v>
      </c>
      <c r="EI25" s="17">
        <f t="shared" si="233"/>
        <v>-0.15308075260611642</v>
      </c>
      <c r="EJ25" s="17">
        <f t="shared" si="233"/>
        <v>-7.2987976373533159E-2</v>
      </c>
      <c r="EK25" s="17">
        <f t="shared" si="233"/>
        <v>-7.0314892702603604E-2</v>
      </c>
      <c r="EL25" s="17">
        <f t="shared" si="233"/>
        <v>-2.3811206903752269E-2</v>
      </c>
      <c r="EM25" s="17">
        <f t="shared" si="233"/>
        <v>1.1113909575479308E-2</v>
      </c>
      <c r="EN25" s="17">
        <f t="shared" si="233"/>
        <v>-4.9602926571826744E-2</v>
      </c>
      <c r="EO25" s="17">
        <f t="shared" si="233"/>
        <v>2.7731943540507453E-2</v>
      </c>
      <c r="EP25" s="17">
        <f t="shared" si="233"/>
        <v>7.3298747560199828E-3</v>
      </c>
      <c r="EQ25" s="17">
        <f t="shared" si="233"/>
        <v>-3.6965299276743968E-2</v>
      </c>
      <c r="ER25" s="17">
        <f t="shared" si="233"/>
        <v>4.9054630348508654E-2</v>
      </c>
      <c r="ES25" s="17">
        <f t="shared" si="233"/>
        <v>0.22867553371162064</v>
      </c>
      <c r="ET25" s="17">
        <f t="shared" si="233"/>
        <v>0.3301738561609322</v>
      </c>
      <c r="EU25" s="17">
        <f t="shared" si="233"/>
        <v>0.18517876981613535</v>
      </c>
      <c r="EV25" s="17">
        <f t="shared" si="233"/>
        <v>6.9646268833182035E-2</v>
      </c>
      <c r="EW25" s="17">
        <f t="shared" si="233"/>
        <v>1.8317387557688081E-2</v>
      </c>
      <c r="EX25" s="17">
        <f t="shared" si="233"/>
        <v>-2.3091426485587374E-2</v>
      </c>
      <c r="EY25" s="17">
        <f t="shared" si="233"/>
        <v>-8.3592172349348792E-2</v>
      </c>
      <c r="EZ25" s="17">
        <f t="shared" si="233"/>
        <v>-1.511571110055665E-2</v>
      </c>
      <c r="FA25" s="17">
        <f t="shared" si="233"/>
        <v>-7.0058467948668213E-2</v>
      </c>
      <c r="FB25" s="17">
        <f t="shared" si="233"/>
        <v>-5.937006894571728E-2</v>
      </c>
      <c r="FC25" s="17">
        <f t="shared" si="233"/>
        <v>-3.0376504120596337E-2</v>
      </c>
      <c r="FD25" s="17">
        <f t="shared" si="233"/>
        <v>1.5403055930676368E-2</v>
      </c>
      <c r="FE25" s="17">
        <f t="shared" si="233"/>
        <v>-2.9106732463091256E-2</v>
      </c>
      <c r="FF25" s="17">
        <f t="shared" si="233"/>
        <v>-5.9749138486102416E-2</v>
      </c>
      <c r="FG25" s="17">
        <f t="shared" si="233"/>
        <v>-4.3635036035541197E-2</v>
      </c>
      <c r="FH25" s="17">
        <f t="shared" si="233"/>
        <v>6.8767496524727134E-2</v>
      </c>
      <c r="FI25" s="17">
        <f t="shared" si="233"/>
        <v>7.8532042694729576E-2</v>
      </c>
      <c r="FJ25" s="17">
        <f t="shared" si="233"/>
        <v>8.6127094522454151E-2</v>
      </c>
      <c r="FK25" s="17">
        <f t="shared" si="233"/>
        <v>0.18564205732495642</v>
      </c>
      <c r="FL25" s="17">
        <f t="shared" si="233"/>
        <v>0.16230610676427415</v>
      </c>
      <c r="FM25" s="17">
        <f t="shared" si="233"/>
        <v>0.1776294562598455</v>
      </c>
      <c r="FN25" s="17">
        <f t="shared" si="233"/>
        <v>0.13388708699647967</v>
      </c>
      <c r="FO25" s="17">
        <f t="shared" si="233"/>
        <v>1.97545267689474E-2</v>
      </c>
      <c r="FP25" s="17">
        <f t="shared" si="233"/>
        <v>4.7360415742330408E-2</v>
      </c>
      <c r="FQ25" s="17">
        <f t="shared" si="233"/>
        <v>9.4322061253121703E-2</v>
      </c>
      <c r="FR25" s="17">
        <f t="shared" si="233"/>
        <v>8.9549503223888216E-2</v>
      </c>
      <c r="FS25" s="17">
        <f t="shared" si="233"/>
        <v>-2.8551491204573676E-3</v>
      </c>
      <c r="FT25" s="17">
        <f t="shared" si="233"/>
        <v>-8.182207786911444E-2</v>
      </c>
      <c r="FU25" s="17">
        <f t="shared" si="233"/>
        <v>-0.12018910011859585</v>
      </c>
      <c r="FV25" s="17">
        <f t="shared" si="233"/>
        <v>-8.8507798159109807E-2</v>
      </c>
      <c r="FW25" s="17">
        <f t="shared" si="233"/>
        <v>-7.4851156610756031E-2</v>
      </c>
      <c r="FX25" s="17">
        <f t="shared" si="233"/>
        <v>-0.14915180099495595</v>
      </c>
      <c r="FY25" s="17">
        <f t="shared" si="233"/>
        <v>-0.14417990269555325</v>
      </c>
      <c r="FZ25" s="17">
        <f t="shared" si="233"/>
        <v>-4.7324520388599356E-2</v>
      </c>
      <c r="GA25" s="17">
        <f t="shared" si="233"/>
        <v>8.7864554311781973E-2</v>
      </c>
      <c r="GB25" s="17">
        <f t="shared" si="233"/>
        <v>5.7848126567906055E-2</v>
      </c>
      <c r="GC25" s="17">
        <f t="shared" si="233"/>
        <v>5.2750760300358301E-2</v>
      </c>
      <c r="GD25" s="17">
        <f t="shared" si="233"/>
        <v>0.11085467346507549</v>
      </c>
      <c r="GE25" s="17">
        <f t="shared" si="233"/>
        <v>0.15975714464356283</v>
      </c>
      <c r="GF25" s="17">
        <f t="shared" si="233"/>
        <v>0.21428044773182742</v>
      </c>
      <c r="GG25" s="17">
        <f t="shared" si="233"/>
        <v>0.2755694167981888</v>
      </c>
      <c r="GH25" s="17">
        <f t="shared" si="233"/>
        <v>0.19867689559214519</v>
      </c>
      <c r="GI25" s="17">
        <f t="shared" si="233"/>
        <v>0.1479963906007864</v>
      </c>
      <c r="GJ25" s="17">
        <f t="shared" si="233"/>
        <v>0.21458931352127397</v>
      </c>
      <c r="GK25" s="17">
        <f t="shared" si="233"/>
        <v>0.21850907019654997</v>
      </c>
      <c r="GL25" s="17">
        <f t="shared" si="233"/>
        <v>0.19202918198592522</v>
      </c>
      <c r="GM25" s="17">
        <f t="shared" ref="GM25:JM25" si="234">GM6/GA6-1</f>
        <v>0.10928754783315919</v>
      </c>
      <c r="GN25" s="17">
        <f t="shared" si="234"/>
        <v>0.16214982463283056</v>
      </c>
      <c r="GO25" s="17">
        <f t="shared" si="234"/>
        <v>0.10164204607708816</v>
      </c>
      <c r="GP25" s="17">
        <f t="shared" si="234"/>
        <v>2.6610740065573513E-3</v>
      </c>
      <c r="GQ25" s="17">
        <f t="shared" si="234"/>
        <v>4.1576755819659361E-2</v>
      </c>
      <c r="GR25" s="17">
        <f t="shared" si="234"/>
        <v>7.4816853739609446E-2</v>
      </c>
      <c r="GS25" s="17">
        <f t="shared" si="234"/>
        <v>1.0065939894849052E-2</v>
      </c>
      <c r="GT25" s="17">
        <f t="shared" si="234"/>
        <v>2.1999045505998849E-2</v>
      </c>
      <c r="GU25" s="17">
        <f t="shared" si="234"/>
        <v>1.1888381713404339E-2</v>
      </c>
      <c r="GV25" s="17">
        <f t="shared" si="234"/>
        <v>4.6601082162540663E-2</v>
      </c>
      <c r="GW25" s="17">
        <f t="shared" si="234"/>
        <v>-1.3246101604549865E-2</v>
      </c>
      <c r="GX25" s="17">
        <f t="shared" si="234"/>
        <v>-4.8470199722805751E-2</v>
      </c>
      <c r="GY25" s="17">
        <f t="shared" si="234"/>
        <v>-2.6738106407425133E-2</v>
      </c>
      <c r="GZ25" s="17">
        <f t="shared" si="234"/>
        <v>-8.3245523486276451E-2</v>
      </c>
      <c r="HA25" s="17">
        <f t="shared" si="234"/>
        <v>-6.352122415196737E-2</v>
      </c>
      <c r="HB25" s="17">
        <f t="shared" si="234"/>
        <v>-3.5048102876819587E-2</v>
      </c>
      <c r="HC25" s="17">
        <f t="shared" si="234"/>
        <v>-3.5046513092832465E-2</v>
      </c>
      <c r="HD25" s="17">
        <f t="shared" si="234"/>
        <v>-6.7199241701078383E-2</v>
      </c>
      <c r="HE25" s="17">
        <f t="shared" si="234"/>
        <v>-3.2810524091512638E-2</v>
      </c>
      <c r="HF25" s="17">
        <f t="shared" si="234"/>
        <v>4.8501902714126244E-2</v>
      </c>
      <c r="HG25" s="17">
        <f t="shared" si="234"/>
        <v>2.8575205357442623E-2</v>
      </c>
      <c r="HH25" s="17">
        <f t="shared" si="234"/>
        <v>2.9525612031794823E-2</v>
      </c>
      <c r="HI25" s="17">
        <f t="shared" si="234"/>
        <v>5.7620640361898845E-2</v>
      </c>
      <c r="HJ25" s="17">
        <f t="shared" si="234"/>
        <v>5.311933359159049E-2</v>
      </c>
      <c r="HK25" s="17">
        <f t="shared" si="234"/>
        <v>5.8539894362186429E-2</v>
      </c>
      <c r="HL25" s="17">
        <f t="shared" si="234"/>
        <v>5.1202895893285749E-2</v>
      </c>
      <c r="HM25" s="17">
        <f t="shared" si="234"/>
        <v>3.6340165583477191E-2</v>
      </c>
      <c r="HN25" s="17">
        <f t="shared" si="234"/>
        <v>6.2953693204149008E-2</v>
      </c>
      <c r="HO25" s="17">
        <f t="shared" si="234"/>
        <v>2.1925833551456053E-2</v>
      </c>
      <c r="HP25" s="17">
        <f t="shared" si="234"/>
        <v>3.7460028077527685E-2</v>
      </c>
      <c r="HQ25" s="17">
        <f t="shared" si="234"/>
        <v>5.2134044854802442E-2</v>
      </c>
      <c r="HR25" s="17">
        <f t="shared" si="234"/>
        <v>-1.4322062646893396E-2</v>
      </c>
      <c r="HS25" s="17">
        <f t="shared" si="234"/>
        <v>-3.3169155234277881E-2</v>
      </c>
      <c r="HT25" s="17">
        <f t="shared" si="234"/>
        <v>-3.8841590360543243E-2</v>
      </c>
      <c r="HU25" s="17">
        <f t="shared" si="234"/>
        <v>-6.5589428079045442E-2</v>
      </c>
      <c r="HV25" s="17">
        <f t="shared" si="234"/>
        <v>-6.9071151617108528E-2</v>
      </c>
      <c r="HW25" s="17">
        <f t="shared" si="234"/>
        <v>-0.13184409031481514</v>
      </c>
      <c r="HX25" s="17">
        <f t="shared" si="234"/>
        <v>-0.14389481181028163</v>
      </c>
      <c r="HY25" s="17">
        <f t="shared" si="234"/>
        <v>-9.6995955817622104E-2</v>
      </c>
      <c r="HZ25" s="17">
        <f t="shared" si="234"/>
        <v>-0.10764369514380878</v>
      </c>
      <c r="IA25" s="17">
        <f t="shared" si="234"/>
        <v>-0.10977882819965734</v>
      </c>
      <c r="IB25" s="17">
        <f t="shared" si="234"/>
        <v>-0.14006423973361781</v>
      </c>
      <c r="IC25" s="17">
        <f t="shared" si="234"/>
        <v>-0.18302918305963611</v>
      </c>
      <c r="ID25" s="17">
        <f t="shared" si="234"/>
        <v>-0.16481907465353418</v>
      </c>
      <c r="IE25" s="17">
        <f t="shared" si="234"/>
        <v>-0.20495357725648955</v>
      </c>
      <c r="IF25" s="17">
        <f t="shared" si="234"/>
        <v>-0.21643139184672022</v>
      </c>
      <c r="IG25" s="17">
        <f t="shared" si="234"/>
        <v>-0.24643115088722445</v>
      </c>
      <c r="IH25" s="17">
        <f t="shared" si="234"/>
        <v>-0.2493716398083059</v>
      </c>
      <c r="II25" s="17">
        <f t="shared" si="234"/>
        <v>-0.18543801629470102</v>
      </c>
      <c r="IJ25" s="17">
        <f t="shared" si="234"/>
        <v>-0.16395657368464878</v>
      </c>
      <c r="IK25" s="17">
        <f t="shared" si="234"/>
        <v>-0.15851252138246275</v>
      </c>
      <c r="IL25" s="17">
        <f t="shared" si="234"/>
        <v>-0.19458290478893592</v>
      </c>
      <c r="IM25" s="17">
        <f t="shared" si="234"/>
        <v>-0.13704565853841677</v>
      </c>
      <c r="IN25" s="17">
        <f t="shared" si="234"/>
        <v>-0.16006781851470819</v>
      </c>
      <c r="IO25" s="17">
        <f t="shared" si="234"/>
        <v>-0.14232880936931969</v>
      </c>
      <c r="IP25" s="17">
        <f t="shared" si="234"/>
        <v>-0.16848673454643193</v>
      </c>
      <c r="IQ25" s="17">
        <f t="shared" si="234"/>
        <v>-0.12726201061077946</v>
      </c>
      <c r="IR25" s="17">
        <f t="shared" si="234"/>
        <v>-0.12767147239568966</v>
      </c>
      <c r="IS25" s="17">
        <f t="shared" si="234"/>
        <v>-0.17688598208805917</v>
      </c>
      <c r="IT25" s="17">
        <f t="shared" si="234"/>
        <v>-0.19843209991913324</v>
      </c>
      <c r="IU25" s="17">
        <f t="shared" si="234"/>
        <v>-0.27008397971654574</v>
      </c>
      <c r="IV25" s="17">
        <f t="shared" si="234"/>
        <v>-0.27233259853767489</v>
      </c>
      <c r="IW25" s="17">
        <f t="shared" si="234"/>
        <v>-0.30793144643614589</v>
      </c>
      <c r="IX25" s="17">
        <f t="shared" si="234"/>
        <v>-0.23611508576525164</v>
      </c>
      <c r="IY25" s="17">
        <f t="shared" si="234"/>
        <v>-0.29473088840574801</v>
      </c>
      <c r="IZ25" s="17">
        <f t="shared" si="234"/>
        <v>-0.26615415643518681</v>
      </c>
      <c r="JA25" s="17">
        <f t="shared" si="234"/>
        <v>-0.21912420185426695</v>
      </c>
      <c r="JB25" s="17">
        <f t="shared" si="234"/>
        <v>-0.16463982942846778</v>
      </c>
      <c r="JC25" s="17">
        <f t="shared" si="234"/>
        <v>-0.17529134189379436</v>
      </c>
      <c r="JD25" s="17">
        <f t="shared" si="234"/>
        <v>-0.19517974241861769</v>
      </c>
      <c r="JE25" s="17">
        <f t="shared" si="234"/>
        <v>-3.4862058297761345E-2</v>
      </c>
      <c r="JF25" s="17">
        <f t="shared" si="234"/>
        <v>4.7301936240728759E-2</v>
      </c>
      <c r="JG25" s="17">
        <f t="shared" si="234"/>
        <v>0.15014016298395294</v>
      </c>
      <c r="JH25" s="17">
        <f t="shared" si="234"/>
        <v>0.22013287064185239</v>
      </c>
      <c r="JI25" s="17">
        <f t="shared" si="234"/>
        <v>0.26341384576325555</v>
      </c>
      <c r="JJ25" s="17">
        <f t="shared" si="234"/>
        <v>0.14432073298049719</v>
      </c>
      <c r="JK25" s="17">
        <f t="shared" si="234"/>
        <v>0.24124893881757492</v>
      </c>
      <c r="JL25" s="17">
        <f t="shared" si="234"/>
        <v>0.23275603181836879</v>
      </c>
      <c r="JM25" s="17">
        <f t="shared" si="234"/>
        <v>8.6183356541339018E-2</v>
      </c>
      <c r="JN25" s="17">
        <f t="shared" ref="JN25:KM31" si="235">JN6/JB6-1</f>
        <v>0.12928718253783678</v>
      </c>
      <c r="JO25" s="17">
        <f t="shared" si="235"/>
        <v>0.17282704746545896</v>
      </c>
      <c r="JP25" s="17">
        <f t="shared" si="235"/>
        <v>0.19142821360834006</v>
      </c>
      <c r="JQ25" s="17">
        <f t="shared" si="235"/>
        <v>0.116471513262004</v>
      </c>
      <c r="JR25" s="17">
        <f t="shared" si="235"/>
        <v>1.4926272669381513E-2</v>
      </c>
      <c r="JS25" s="17">
        <f t="shared" si="235"/>
        <v>5.0180544320104881E-2</v>
      </c>
      <c r="JT25" s="17">
        <f t="shared" si="235"/>
        <v>-5.7311749927474454E-3</v>
      </c>
      <c r="JU25" s="17">
        <f t="shared" si="235"/>
        <v>-9.395327013896515E-2</v>
      </c>
      <c r="JV25" s="17">
        <f t="shared" si="235"/>
        <v>-2.5461849547843696E-2</v>
      </c>
      <c r="JW25" s="17">
        <f t="shared" si="235"/>
        <v>-6.0895430700211084E-2</v>
      </c>
      <c r="JX25" s="17">
        <f t="shared" si="235"/>
        <v>-5.7782388758553793E-4</v>
      </c>
      <c r="JY25" s="17">
        <f t="shared" si="235"/>
        <v>0.13307465069577584</v>
      </c>
      <c r="JZ25" s="17">
        <f t="shared" si="235"/>
        <v>4.9947079350260104E-2</v>
      </c>
      <c r="KA25" s="17">
        <f t="shared" si="235"/>
        <v>3.3430376504327564E-2</v>
      </c>
      <c r="KB25" s="17">
        <f t="shared" si="235"/>
        <v>8.2984706578665968E-3</v>
      </c>
      <c r="KC25" s="17">
        <f t="shared" si="235"/>
        <v>7.2589510475037811E-2</v>
      </c>
      <c r="KD25" s="17">
        <f t="shared" si="235"/>
        <v>3.8870624148781729E-2</v>
      </c>
      <c r="KE25" s="17">
        <f t="shared" si="235"/>
        <v>-2.7758192864788311E-2</v>
      </c>
      <c r="KF25" s="17">
        <f t="shared" si="235"/>
        <v>5.3846008652418398E-3</v>
      </c>
      <c r="KG25" s="17">
        <f t="shared" si="235"/>
        <v>9.0998003647960291E-2</v>
      </c>
      <c r="KH25" s="17">
        <f t="shared" si="235"/>
        <v>7.4426129405330999E-2</v>
      </c>
      <c r="KI25" s="17">
        <f t="shared" si="235"/>
        <v>0.11745174188797392</v>
      </c>
      <c r="KJ25" s="17">
        <f t="shared" si="235"/>
        <v>0.17145064575606161</v>
      </c>
      <c r="KK25" s="17">
        <f t="shared" si="235"/>
        <v>0.13925545388606531</v>
      </c>
      <c r="KL25" s="17">
        <f t="shared" si="235"/>
        <v>0.1677966234934698</v>
      </c>
      <c r="KM25" s="17">
        <f t="shared" si="235"/>
        <v>0.11258381541727314</v>
      </c>
      <c r="KN25" s="17">
        <f t="shared" ref="KN25:KN31" si="236">KN6/KB6-1</f>
        <v>9.358813713498404E-2</v>
      </c>
      <c r="KO25" s="17">
        <f t="shared" ref="KO25:LY31" si="237">KO6/KC6-1</f>
        <v>6.3781400190980664E-2</v>
      </c>
      <c r="KP25" s="17">
        <f t="shared" si="237"/>
        <v>5.0824225623919528E-2</v>
      </c>
      <c r="KQ25" s="17">
        <f t="shared" si="237"/>
        <v>0.10936249169094059</v>
      </c>
      <c r="KR25" s="17">
        <f t="shared" si="237"/>
        <v>0.10741185784948537</v>
      </c>
      <c r="KS25" s="17">
        <f t="shared" si="237"/>
        <v>5.0794877769106517E-2</v>
      </c>
      <c r="KT25" s="17">
        <f t="shared" si="237"/>
        <v>1.4720478005079585E-2</v>
      </c>
      <c r="KU25" s="17">
        <f t="shared" si="237"/>
        <v>1.280143940003331E-2</v>
      </c>
      <c r="KV25" s="17">
        <f t="shared" si="237"/>
        <v>-5.2513475849861324E-2</v>
      </c>
      <c r="KW25" s="17">
        <f t="shared" si="237"/>
        <v>-8.8852990911544638E-2</v>
      </c>
      <c r="KX25" s="17">
        <f t="shared" si="237"/>
        <v>-8.5598834044971484E-2</v>
      </c>
      <c r="KY25" s="17">
        <f t="shared" si="237"/>
        <v>-2.5197954318706639E-2</v>
      </c>
      <c r="KZ25" s="17">
        <f t="shared" si="237"/>
        <v>-4.6081940058233406E-2</v>
      </c>
      <c r="LA25" s="17">
        <f t="shared" si="237"/>
        <v>-0.17969978281035004</v>
      </c>
      <c r="LB25" s="17">
        <f t="shared" si="237"/>
        <v>-0.10758847037885144</v>
      </c>
      <c r="LC25" s="17">
        <f t="shared" si="237"/>
        <v>-7.2675627552689304E-2</v>
      </c>
      <c r="LD25" s="17">
        <f t="shared" si="237"/>
        <v>-8.6565240089093276E-2</v>
      </c>
      <c r="LE25" s="17">
        <f t="shared" si="237"/>
        <v>-1.675702885740693E-2</v>
      </c>
      <c r="LF25" s="17">
        <f t="shared" si="237"/>
        <v>-8.1566714516104755E-3</v>
      </c>
      <c r="LG25" s="17">
        <f t="shared" si="237"/>
        <v>-3.0389523067822388E-2</v>
      </c>
      <c r="LH25" s="17">
        <f t="shared" si="237"/>
        <v>-6.2584670451717783E-2</v>
      </c>
      <c r="LI25" s="17">
        <f t="shared" si="237"/>
        <v>-1.7671815061573781E-2</v>
      </c>
      <c r="LJ25" s="17">
        <f t="shared" si="237"/>
        <v>-5.9857043196966164E-2</v>
      </c>
      <c r="LK25" s="17">
        <f t="shared" si="237"/>
        <v>-5.4802995507641006E-2</v>
      </c>
      <c r="LL25" s="17">
        <f t="shared" si="237"/>
        <v>-5.8463283278708533E-2</v>
      </c>
      <c r="LM25" s="17">
        <f t="shared" si="237"/>
        <v>6.6367044016570675E-2</v>
      </c>
      <c r="LN25" s="17">
        <f t="shared" si="237"/>
        <v>9.8874688312921233E-2</v>
      </c>
      <c r="LO25" s="17">
        <f t="shared" si="237"/>
        <v>6.5186549783172065E-2</v>
      </c>
      <c r="LP25" s="17">
        <f t="shared" si="237"/>
        <v>6.0341828076701853E-2</v>
      </c>
      <c r="LQ25" s="17">
        <f t="shared" si="237"/>
        <v>4.3119930469045942E-2</v>
      </c>
      <c r="LR25" s="17">
        <f t="shared" si="237"/>
        <v>2.1460094684755404E-3</v>
      </c>
      <c r="LS25" s="17">
        <f t="shared" si="237"/>
        <v>-3.4498946957899901E-2</v>
      </c>
      <c r="LT25" s="17">
        <f t="shared" si="237"/>
        <v>-2.6718033185188395E-2</v>
      </c>
      <c r="LU25" s="17">
        <f t="shared" si="237"/>
        <v>-8.4245390376770479E-2</v>
      </c>
      <c r="LV25" s="17">
        <f t="shared" si="237"/>
        <v>-0.14233219017245358</v>
      </c>
      <c r="LW25" s="17">
        <f t="shared" si="237"/>
        <v>-0.10675967316823309</v>
      </c>
      <c r="LX25" s="17">
        <f t="shared" si="237"/>
        <v>-1.2989925766566324E-2</v>
      </c>
      <c r="LY25" s="17">
        <f t="shared" si="237"/>
        <v>4.7670488033636937E-2</v>
      </c>
      <c r="LZ25" s="17">
        <f t="shared" ref="LZ25:NG27" si="238">LZ6/LN6-1</f>
        <v>-1.0005416416225543E-3</v>
      </c>
      <c r="MA25" s="17">
        <f t="shared" si="238"/>
        <v>-6.067716719020777E-2</v>
      </c>
      <c r="MB25" s="17">
        <f t="shared" si="238"/>
        <v>-3.140957916157805E-2</v>
      </c>
      <c r="MC25" s="17">
        <f t="shared" si="238"/>
        <v>-2.9815208193277432E-2</v>
      </c>
      <c r="MD25" s="17">
        <f t="shared" si="238"/>
        <v>4.5791629032490899E-2</v>
      </c>
      <c r="ME25" s="17">
        <f t="shared" si="238"/>
        <v>6.8592801654055124E-2</v>
      </c>
      <c r="MF25" s="17">
        <f t="shared" si="238"/>
        <v>0.13000558909466697</v>
      </c>
      <c r="MG25" s="17">
        <f t="shared" si="238"/>
        <v>0.2127216777664247</v>
      </c>
      <c r="MH25" s="17">
        <f t="shared" si="238"/>
        <v>0.29625481747710602</v>
      </c>
      <c r="MI25" s="17">
        <f t="shared" si="238"/>
        <v>0.25331844212453425</v>
      </c>
      <c r="MJ25" s="17">
        <f t="shared" si="238"/>
        <v>0.2365587929870574</v>
      </c>
      <c r="MK25" s="17">
        <f t="shared" si="238"/>
        <v>0.16594251847882635</v>
      </c>
      <c r="ML25" s="17">
        <f t="shared" si="238"/>
        <v>0.22714956471651382</v>
      </c>
      <c r="MM25" s="17">
        <f t="shared" si="238"/>
        <v>0.25866776099346445</v>
      </c>
      <c r="MN25" s="17">
        <f t="shared" si="238"/>
        <v>0.28107488313591755</v>
      </c>
      <c r="MO25" s="17">
        <f t="shared" si="238"/>
        <v>0.23140459694259596</v>
      </c>
      <c r="MP25" s="17">
        <f t="shared" si="238"/>
        <v>0.2144132859122565</v>
      </c>
      <c r="MQ25" s="17">
        <f t="shared" si="238"/>
        <v>0.14778234993083128</v>
      </c>
      <c r="MR25" s="17">
        <f t="shared" si="238"/>
        <v>0.1039613720061916</v>
      </c>
      <c r="MS25" s="17">
        <f t="shared" si="238"/>
        <v>6.8609891162228154E-2</v>
      </c>
      <c r="MT25" s="17">
        <f t="shared" si="238"/>
        <v>7.968961909549388E-2</v>
      </c>
      <c r="MU25" s="17">
        <f t="shared" si="238"/>
        <v>5.5783396274211361E-2</v>
      </c>
      <c r="MV25" s="17">
        <f t="shared" si="238"/>
        <v>3.9266416187074604E-2</v>
      </c>
      <c r="MW25" s="17">
        <f t="shared" si="238"/>
        <v>5.1883274091888643E-2</v>
      </c>
      <c r="MX25" s="17">
        <f t="shared" si="238"/>
        <v>1.4735538014199578E-2</v>
      </c>
      <c r="MY25" s="17">
        <f t="shared" si="238"/>
        <v>8.5801973333674564E-3</v>
      </c>
      <c r="MZ25" s="17">
        <f t="shared" si="238"/>
        <v>-5.336104990732804E-2</v>
      </c>
      <c r="NA25" s="17">
        <f t="shared" si="238"/>
        <v>-7.6900292389959657E-2</v>
      </c>
      <c r="NB25" s="17">
        <f t="shared" si="238"/>
        <v>-0.10426893506008239</v>
      </c>
      <c r="NC25" s="17">
        <f t="shared" si="238"/>
        <v>-4.6262155235538005E-2</v>
      </c>
      <c r="ND25" s="17">
        <f t="shared" si="238"/>
        <v>-6.6041534095434229E-2</v>
      </c>
      <c r="NE25" s="17">
        <f t="shared" si="238"/>
        <v>-7.1866410189782792E-2</v>
      </c>
      <c r="NF25" s="17">
        <f t="shared" si="238"/>
        <v>-0.14642905048024357</v>
      </c>
      <c r="NG25" s="17">
        <f t="shared" si="238"/>
        <v>-0.14243514490336473</v>
      </c>
      <c r="NH25" s="17">
        <f t="shared" ref="NH25:NU31" si="239">NH6/MV6-1</f>
        <v>-0.14792762587079356</v>
      </c>
      <c r="NI25" s="17">
        <f t="shared" si="239"/>
        <v>-0.13507372888711722</v>
      </c>
      <c r="NJ25" s="17">
        <f t="shared" si="239"/>
        <v>-0.11127705668519905</v>
      </c>
      <c r="NK25" s="17">
        <f t="shared" si="239"/>
        <v>-0.14042347050565429</v>
      </c>
      <c r="NL25" s="17">
        <f t="shared" si="239"/>
        <v>-0.115995841425241</v>
      </c>
      <c r="NM25" s="17">
        <f t="shared" si="239"/>
        <v>-0.11775560678785835</v>
      </c>
      <c r="NN25" s="17">
        <f t="shared" si="239"/>
        <v>-6.432920458788316E-2</v>
      </c>
      <c r="NO25" s="17">
        <f t="shared" si="239"/>
        <v>-5.1057377993243058E-2</v>
      </c>
      <c r="NP25" s="17">
        <f t="shared" si="239"/>
        <v>-1.0825487004390677E-2</v>
      </c>
      <c r="NQ25" s="17">
        <f t="shared" si="239"/>
        <v>2.453544664615559E-2</v>
      </c>
      <c r="NR25" s="17">
        <f t="shared" si="239"/>
        <v>6.6533679387577482E-2</v>
      </c>
      <c r="NS25" s="17">
        <f t="shared" si="239"/>
        <v>9.2518193774157709E-2</v>
      </c>
      <c r="NT25" s="17">
        <f t="shared" si="239"/>
        <v>0.10362710268200437</v>
      </c>
      <c r="NU25" s="17">
        <f t="shared" si="239"/>
        <v>9.3129043894320418E-2</v>
      </c>
    </row>
    <row r="26" spans="1:385" outlineLevel="1" x14ac:dyDescent="0.75">
      <c r="A26" s="11" t="s">
        <v>19</v>
      </c>
      <c r="B26" s="18" t="s">
        <v>3</v>
      </c>
      <c r="C26" s="18" t="s">
        <v>3</v>
      </c>
      <c r="D26" s="18" t="s">
        <v>3</v>
      </c>
      <c r="E26" s="18" t="s">
        <v>3</v>
      </c>
      <c r="F26" s="18" t="s">
        <v>3</v>
      </c>
      <c r="G26" s="18" t="s">
        <v>3</v>
      </c>
      <c r="H26" s="18" t="s">
        <v>3</v>
      </c>
      <c r="I26" s="18" t="s">
        <v>3</v>
      </c>
      <c r="J26" s="18" t="s">
        <v>3</v>
      </c>
      <c r="K26" s="18" t="s">
        <v>3</v>
      </c>
      <c r="L26" s="18" t="s">
        <v>3</v>
      </c>
      <c r="M26" s="18" t="s">
        <v>3</v>
      </c>
      <c r="N26" s="18">
        <f t="shared" si="226"/>
        <v>0.10220698896256164</v>
      </c>
      <c r="O26" s="18">
        <f t="shared" si="226"/>
        <v>1.3866015077866223E-2</v>
      </c>
      <c r="P26" s="18">
        <f t="shared" si="226"/>
        <v>-8.6665615712472444E-2</v>
      </c>
      <c r="Q26" s="18">
        <f t="shared" si="226"/>
        <v>-6.8147186336139698E-2</v>
      </c>
      <c r="R26" s="18">
        <f t="shared" si="226"/>
        <v>-6.909685242290009E-2</v>
      </c>
      <c r="S26" s="18">
        <f t="shared" si="226"/>
        <v>-0.10326979352446597</v>
      </c>
      <c r="T26" s="18">
        <f t="shared" si="226"/>
        <v>-0.12982535911098447</v>
      </c>
      <c r="U26" s="18">
        <f t="shared" si="226"/>
        <v>-0.15218787598727435</v>
      </c>
      <c r="V26" s="18">
        <f t="shared" si="226"/>
        <v>-9.7282392952452224E-2</v>
      </c>
      <c r="W26" s="18">
        <f t="shared" si="226"/>
        <v>3.164208310645944E-2</v>
      </c>
      <c r="X26" s="18">
        <f t="shared" si="227"/>
        <v>3.6986935343488847E-2</v>
      </c>
      <c r="Y26" s="18">
        <f t="shared" si="227"/>
        <v>4.8705474782162472E-2</v>
      </c>
      <c r="Z26" s="18">
        <f t="shared" si="227"/>
        <v>0.12217465093285829</v>
      </c>
      <c r="AA26" s="18">
        <f t="shared" si="227"/>
        <v>0.1667739436954645</v>
      </c>
      <c r="AB26" s="18">
        <f t="shared" si="227"/>
        <v>0.155185645603376</v>
      </c>
      <c r="AC26" s="18">
        <f t="shared" si="227"/>
        <v>0.11586402316461064</v>
      </c>
      <c r="AD26" s="18">
        <f t="shared" si="227"/>
        <v>0.17765820941800525</v>
      </c>
      <c r="AE26" s="18">
        <f t="shared" si="227"/>
        <v>0.15964291292251409</v>
      </c>
      <c r="AF26" s="18">
        <f t="shared" si="227"/>
        <v>0.15563379514073072</v>
      </c>
      <c r="AG26" s="18">
        <f t="shared" si="227"/>
        <v>0.16172969818265148</v>
      </c>
      <c r="AH26" s="18">
        <f t="shared" si="228"/>
        <v>0.10688660740122691</v>
      </c>
      <c r="AI26" s="18">
        <f t="shared" si="228"/>
        <v>5.7259970108707314E-2</v>
      </c>
      <c r="AJ26" s="18">
        <f t="shared" si="228"/>
        <v>3.8948739016533951E-2</v>
      </c>
      <c r="AK26" s="18">
        <f t="shared" si="228"/>
        <v>1.2164959592390279E-2</v>
      </c>
      <c r="AL26" s="18">
        <f t="shared" si="228"/>
        <v>-2.0112823476672426E-2</v>
      </c>
      <c r="AM26" s="18">
        <f t="shared" si="228"/>
        <v>-6.3879151305845649E-4</v>
      </c>
      <c r="AN26" s="18">
        <f t="shared" si="228"/>
        <v>1.4084219638363926E-2</v>
      </c>
      <c r="AO26" s="18">
        <f t="shared" si="228"/>
        <v>8.7337381331205055E-3</v>
      </c>
      <c r="AP26" s="18">
        <f t="shared" si="228"/>
        <v>-2.9722042900351076E-2</v>
      </c>
      <c r="AQ26" s="18">
        <f t="shared" si="228"/>
        <v>-6.0086950385751625E-2</v>
      </c>
      <c r="AR26" s="18">
        <f t="shared" si="229"/>
        <v>-0.10714684992541768</v>
      </c>
      <c r="AS26" s="18">
        <f t="shared" si="229"/>
        <v>-0.13890055815663727</v>
      </c>
      <c r="AT26" s="18">
        <f t="shared" si="229"/>
        <v>-0.1068959560047007</v>
      </c>
      <c r="AU26" s="18">
        <f t="shared" si="229"/>
        <v>-9.7539427060640893E-2</v>
      </c>
      <c r="AV26" s="18">
        <f t="shared" si="229"/>
        <v>-0.1766848768321454</v>
      </c>
      <c r="AW26" s="18">
        <f t="shared" si="229"/>
        <v>-0.19795574565123308</v>
      </c>
      <c r="AX26" s="18">
        <f t="shared" si="229"/>
        <v>-0.11868620948456743</v>
      </c>
      <c r="AY26" s="18">
        <f t="shared" si="229"/>
        <v>-6.6610466634679955E-2</v>
      </c>
      <c r="AZ26" s="18">
        <f t="shared" si="229"/>
        <v>-8.1752582522776063E-4</v>
      </c>
      <c r="BA26" s="18">
        <f t="shared" si="229"/>
        <v>3.1304174044548994E-2</v>
      </c>
      <c r="BB26" s="18">
        <f t="shared" si="230"/>
        <v>-1.9274391553347536E-2</v>
      </c>
      <c r="BC26" s="18">
        <f t="shared" si="230"/>
        <v>-6.5765458364278717E-2</v>
      </c>
      <c r="BD26" s="18">
        <f t="shared" si="230"/>
        <v>-0.12956288296997742</v>
      </c>
      <c r="BE26" s="18">
        <f t="shared" si="230"/>
        <v>-8.3227709776942826E-2</v>
      </c>
      <c r="BF26" s="18">
        <f t="shared" si="230"/>
        <v>-0.15118578369387092</v>
      </c>
      <c r="BG26" s="18">
        <f t="shared" si="230"/>
        <v>-0.28126756159991451</v>
      </c>
      <c r="BH26" s="18">
        <f t="shared" si="230"/>
        <v>-0.18590289953289918</v>
      </c>
      <c r="BI26" s="18">
        <f t="shared" si="230"/>
        <v>-0.12238740211164023</v>
      </c>
      <c r="BJ26" s="18">
        <f t="shared" si="230"/>
        <v>-2.6250984186659942E-2</v>
      </c>
      <c r="BK26" s="18">
        <f t="shared" si="230"/>
        <v>-4.096729036840896E-2</v>
      </c>
      <c r="BL26" s="18">
        <f t="shared" si="231"/>
        <v>-6.4680052296581469E-2</v>
      </c>
      <c r="BM26" s="18">
        <f t="shared" si="231"/>
        <v>-7.4968431664143576E-2</v>
      </c>
      <c r="BN26" s="18">
        <f t="shared" si="231"/>
        <v>-0.10462458709807754</v>
      </c>
      <c r="BO26" s="18">
        <f t="shared" ref="BO26:DZ26" si="240">BO7/BC7-1</f>
        <v>-4.0939103542177335E-2</v>
      </c>
      <c r="BP26" s="18">
        <f t="shared" si="240"/>
        <v>0.13811242955291902</v>
      </c>
      <c r="BQ26" s="18">
        <f t="shared" si="240"/>
        <v>0.16629716724759547</v>
      </c>
      <c r="BR26" s="18">
        <f t="shared" si="240"/>
        <v>0.2212080147088531</v>
      </c>
      <c r="BS26" s="18">
        <f t="shared" si="240"/>
        <v>0.39099093941099916</v>
      </c>
      <c r="BT26" s="18">
        <f t="shared" si="240"/>
        <v>0.36665741092553605</v>
      </c>
      <c r="BU26" s="18">
        <f t="shared" si="240"/>
        <v>0.30207249711982564</v>
      </c>
      <c r="BV26" s="18">
        <f t="shared" si="240"/>
        <v>0.12623956272052328</v>
      </c>
      <c r="BW26" s="18">
        <f t="shared" si="240"/>
        <v>7.6235993851773598E-2</v>
      </c>
      <c r="BX26" s="18">
        <f t="shared" si="240"/>
        <v>3.169170455258441E-2</v>
      </c>
      <c r="BY26" s="18">
        <f t="shared" si="240"/>
        <v>8.8087965970629067E-3</v>
      </c>
      <c r="BZ26" s="18">
        <f t="shared" si="240"/>
        <v>7.7062725284319011E-2</v>
      </c>
      <c r="CA26" s="18">
        <f t="shared" si="240"/>
        <v>0.10709141940930067</v>
      </c>
      <c r="CB26" s="18">
        <f t="shared" si="240"/>
        <v>8.2134581377237836E-2</v>
      </c>
      <c r="CC26" s="18">
        <f t="shared" si="240"/>
        <v>6.3242704957501727E-2</v>
      </c>
      <c r="CD26" s="18">
        <f t="shared" si="240"/>
        <v>7.4068338197677663E-2</v>
      </c>
      <c r="CE26" s="18">
        <f t="shared" si="240"/>
        <v>2.873017346707285E-2</v>
      </c>
      <c r="CF26" s="18">
        <f t="shared" si="240"/>
        <v>1.7495063260877464E-2</v>
      </c>
      <c r="CG26" s="18">
        <f t="shared" si="240"/>
        <v>-6.4185537208997223E-3</v>
      </c>
      <c r="CH26" s="18">
        <f t="shared" si="240"/>
        <v>-0.12261087077668842</v>
      </c>
      <c r="CI26" s="18">
        <f t="shared" si="240"/>
        <v>-0.15606202360059307</v>
      </c>
      <c r="CJ26" s="18">
        <f t="shared" si="240"/>
        <v>-0.12138443885160466</v>
      </c>
      <c r="CK26" s="18">
        <f t="shared" si="240"/>
        <v>-9.1121305723777413E-2</v>
      </c>
      <c r="CL26" s="18">
        <f t="shared" si="240"/>
        <v>-0.13545322413938321</v>
      </c>
      <c r="CM26" s="18">
        <f t="shared" si="240"/>
        <v>-0.1317671879991128</v>
      </c>
      <c r="CN26" s="18">
        <f t="shared" si="240"/>
        <v>-0.13188271720666822</v>
      </c>
      <c r="CO26" s="18">
        <f t="shared" si="240"/>
        <v>-0.13275964280813479</v>
      </c>
      <c r="CP26" s="18">
        <f t="shared" si="240"/>
        <v>-0.14193614007585775</v>
      </c>
      <c r="CQ26" s="18">
        <f t="shared" si="240"/>
        <v>-6.4119258250568634E-2</v>
      </c>
      <c r="CR26" s="18">
        <f t="shared" si="240"/>
        <v>-5.0888553062457986E-2</v>
      </c>
      <c r="CS26" s="18">
        <f t="shared" si="240"/>
        <v>7.6890506456717134E-3</v>
      </c>
      <c r="CT26" s="18">
        <f t="shared" si="240"/>
        <v>8.7845429052495483E-3</v>
      </c>
      <c r="CU26" s="18">
        <f t="shared" si="240"/>
        <v>9.5865244834459462E-2</v>
      </c>
      <c r="CV26" s="18">
        <f t="shared" si="240"/>
        <v>3.0120705858724062E-2</v>
      </c>
      <c r="CW26" s="18">
        <f t="shared" si="240"/>
        <v>7.3991520227611352E-2</v>
      </c>
      <c r="CX26" s="18">
        <f t="shared" si="240"/>
        <v>0.12300780300127556</v>
      </c>
      <c r="CY26" s="18">
        <f t="shared" si="240"/>
        <v>0.15226823909045639</v>
      </c>
      <c r="CZ26" s="18">
        <f t="shared" si="240"/>
        <v>0.1938762306198587</v>
      </c>
      <c r="DA26" s="18">
        <f t="shared" si="240"/>
        <v>0.13597167867172799</v>
      </c>
      <c r="DB26" s="18">
        <f t="shared" si="240"/>
        <v>0.11588040311428149</v>
      </c>
      <c r="DC26" s="18">
        <f t="shared" si="240"/>
        <v>4.9955441501698727E-2</v>
      </c>
      <c r="DD26" s="18">
        <f t="shared" si="240"/>
        <v>0.10381388767465438</v>
      </c>
      <c r="DE26" s="18">
        <f t="shared" si="240"/>
        <v>0.13620278025749455</v>
      </c>
      <c r="DF26" s="18">
        <f t="shared" si="240"/>
        <v>0.26708922586523909</v>
      </c>
      <c r="DG26" s="18">
        <f t="shared" si="240"/>
        <v>0.13522254123694699</v>
      </c>
      <c r="DH26" s="18">
        <f t="shared" si="240"/>
        <v>0.19833957588396656</v>
      </c>
      <c r="DI26" s="18">
        <f t="shared" si="240"/>
        <v>7.7803134379768046E-2</v>
      </c>
      <c r="DJ26" s="18">
        <f t="shared" si="240"/>
        <v>4.563559226020697E-4</v>
      </c>
      <c r="DK26" s="18">
        <f t="shared" si="240"/>
        <v>-2.5398818131825429E-2</v>
      </c>
      <c r="DL26" s="18">
        <f t="shared" si="240"/>
        <v>-3.254705166124916E-3</v>
      </c>
      <c r="DM26" s="18">
        <f t="shared" si="240"/>
        <v>-1.3295132451373148E-2</v>
      </c>
      <c r="DN26" s="18">
        <f t="shared" si="240"/>
        <v>9.1237519487676888E-2</v>
      </c>
      <c r="DO26" s="18">
        <f t="shared" si="240"/>
        <v>4.8201245762041545E-2</v>
      </c>
      <c r="DP26" s="18">
        <f t="shared" si="240"/>
        <v>1.3801253474218678E-2</v>
      </c>
      <c r="DQ26" s="18">
        <f t="shared" si="240"/>
        <v>-6.8177876134818405E-3</v>
      </c>
      <c r="DR26" s="18">
        <f t="shared" si="240"/>
        <v>-1.8747598524257669E-2</v>
      </c>
      <c r="DS26" s="18">
        <f t="shared" si="240"/>
        <v>3.5783233380972002E-2</v>
      </c>
      <c r="DT26" s="18">
        <f t="shared" si="240"/>
        <v>-2.2835564212776105E-2</v>
      </c>
      <c r="DU26" s="18">
        <f t="shared" si="240"/>
        <v>3.9073720277528867E-2</v>
      </c>
      <c r="DV26" s="18">
        <f t="shared" si="240"/>
        <v>0.31676640213868268</v>
      </c>
      <c r="DW26" s="18">
        <f t="shared" si="240"/>
        <v>0.29383875434308804</v>
      </c>
      <c r="DX26" s="18">
        <f t="shared" si="240"/>
        <v>0.21418006394725464</v>
      </c>
      <c r="DY26" s="18">
        <f t="shared" si="240"/>
        <v>0.22624475625393847</v>
      </c>
      <c r="DZ26" s="18">
        <f t="shared" si="240"/>
        <v>0.1286550335941532</v>
      </c>
      <c r="EA26" s="18">
        <f t="shared" ref="EA26:GL26" si="241">EA7/DO7-1</f>
        <v>0.27933823010412606</v>
      </c>
      <c r="EB26" s="18">
        <f t="shared" si="241"/>
        <v>0.17987530263065343</v>
      </c>
      <c r="EC26" s="18">
        <f t="shared" si="241"/>
        <v>6.1714580345500814E-2</v>
      </c>
      <c r="ED26" s="18">
        <f t="shared" si="241"/>
        <v>2.063905645134545E-2</v>
      </c>
      <c r="EE26" s="18">
        <f t="shared" si="241"/>
        <v>-4.2676143517743625E-2</v>
      </c>
      <c r="EF26" s="18">
        <f t="shared" si="241"/>
        <v>6.322008191255124E-2</v>
      </c>
      <c r="EG26" s="18">
        <f t="shared" si="241"/>
        <v>-0.13745614481388235</v>
      </c>
      <c r="EH26" s="18">
        <f t="shared" si="241"/>
        <v>-0.24601446971203722</v>
      </c>
      <c r="EI26" s="18">
        <f t="shared" si="241"/>
        <v>-0.25989663931023266</v>
      </c>
      <c r="EJ26" s="18">
        <f t="shared" si="241"/>
        <v>-7.2941721793149061E-2</v>
      </c>
      <c r="EK26" s="18">
        <f t="shared" si="241"/>
        <v>-0.13433622095418385</v>
      </c>
      <c r="EL26" s="18">
        <f t="shared" si="241"/>
        <v>-0.11885830766844785</v>
      </c>
      <c r="EM26" s="18">
        <f t="shared" si="241"/>
        <v>-0.15019331371723643</v>
      </c>
      <c r="EN26" s="18">
        <f t="shared" si="241"/>
        <v>-9.4996713978367953E-2</v>
      </c>
      <c r="EO26" s="18">
        <f t="shared" si="241"/>
        <v>4.647800260738788E-2</v>
      </c>
      <c r="EP26" s="18">
        <f t="shared" si="241"/>
        <v>2.2754695668832925E-2</v>
      </c>
      <c r="EQ26" s="18">
        <f t="shared" si="241"/>
        <v>0.10173291666828144</v>
      </c>
      <c r="ER26" s="18">
        <f t="shared" si="241"/>
        <v>-1.2411252663268368E-2</v>
      </c>
      <c r="ES26" s="18">
        <f t="shared" si="241"/>
        <v>0.1519647141739735</v>
      </c>
      <c r="ET26" s="18">
        <f t="shared" si="241"/>
        <v>4.9628733509811118E-2</v>
      </c>
      <c r="EU26" s="18">
        <f t="shared" si="241"/>
        <v>7.2754347544540021E-2</v>
      </c>
      <c r="EV26" s="18">
        <f t="shared" si="241"/>
        <v>-0.1723627556338243</v>
      </c>
      <c r="EW26" s="18">
        <f t="shared" si="241"/>
        <v>1.7495823800049992E-2</v>
      </c>
      <c r="EX26" s="18">
        <f t="shared" si="241"/>
        <v>-3.3087608467892715E-2</v>
      </c>
      <c r="EY26" s="18">
        <f t="shared" si="241"/>
        <v>-4.8450505930732191E-2</v>
      </c>
      <c r="EZ26" s="18">
        <f t="shared" si="241"/>
        <v>-6.6853713221961097E-2</v>
      </c>
      <c r="FA26" s="18">
        <f t="shared" si="241"/>
        <v>-0.11169913084690875</v>
      </c>
      <c r="FB26" s="18">
        <f t="shared" si="241"/>
        <v>1.3850983969729391E-2</v>
      </c>
      <c r="FC26" s="18">
        <f t="shared" si="241"/>
        <v>-3.0003753905326502E-2</v>
      </c>
      <c r="FD26" s="18">
        <f t="shared" si="241"/>
        <v>1.736052883928485E-2</v>
      </c>
      <c r="FE26" s="18">
        <f t="shared" si="241"/>
        <v>7.0342165291670256E-2</v>
      </c>
      <c r="FF26" s="18">
        <f t="shared" si="241"/>
        <v>0.15986135831707338</v>
      </c>
      <c r="FG26" s="18">
        <f t="shared" si="241"/>
        <v>0.13874447687218483</v>
      </c>
      <c r="FH26" s="18">
        <f t="shared" si="241"/>
        <v>0.15926211237116483</v>
      </c>
      <c r="FI26" s="18">
        <f t="shared" si="241"/>
        <v>3.9212641003511406E-2</v>
      </c>
      <c r="FJ26" s="18">
        <f t="shared" si="241"/>
        <v>0.10734121531034568</v>
      </c>
      <c r="FK26" s="18">
        <f t="shared" si="241"/>
        <v>9.7631231986978984E-2</v>
      </c>
      <c r="FL26" s="18">
        <f t="shared" si="241"/>
        <v>0.15826863929885926</v>
      </c>
      <c r="FM26" s="18">
        <f t="shared" si="241"/>
        <v>0.14062749549561659</v>
      </c>
      <c r="FN26" s="18">
        <f t="shared" si="241"/>
        <v>3.5707680154090982E-2</v>
      </c>
      <c r="FO26" s="18">
        <f t="shared" si="241"/>
        <v>-1.2334019726210066E-2</v>
      </c>
      <c r="FP26" s="18">
        <f t="shared" si="241"/>
        <v>6.001218374778694E-2</v>
      </c>
      <c r="FQ26" s="18">
        <f t="shared" si="241"/>
        <v>2.9883217446147192E-2</v>
      </c>
      <c r="FR26" s="18">
        <f t="shared" si="241"/>
        <v>-1.2371200550265082E-2</v>
      </c>
      <c r="FS26" s="18">
        <f t="shared" si="241"/>
        <v>-4.5821564214495125E-2</v>
      </c>
      <c r="FT26" s="18">
        <f t="shared" si="241"/>
        <v>-7.7287334119252149E-2</v>
      </c>
      <c r="FU26" s="18">
        <f t="shared" si="241"/>
        <v>-0.12679820186809843</v>
      </c>
      <c r="FV26" s="18">
        <f t="shared" si="241"/>
        <v>-8.4030284310604442E-2</v>
      </c>
      <c r="FW26" s="18">
        <f t="shared" si="241"/>
        <v>-0.19430661167299379</v>
      </c>
      <c r="FX26" s="18">
        <f t="shared" si="241"/>
        <v>-0.15075862268906348</v>
      </c>
      <c r="FY26" s="18">
        <f t="shared" si="241"/>
        <v>-8.6659296891423043E-2</v>
      </c>
      <c r="FZ26" s="18">
        <f t="shared" si="241"/>
        <v>3.9115243639530561E-2</v>
      </c>
      <c r="GA26" s="18">
        <f t="shared" si="241"/>
        <v>0.13810857610840954</v>
      </c>
      <c r="GB26" s="18">
        <f t="shared" si="241"/>
        <v>7.0931764783004336E-2</v>
      </c>
      <c r="GC26" s="18">
        <f t="shared" si="241"/>
        <v>5.4308198040723621E-2</v>
      </c>
      <c r="GD26" s="18">
        <f t="shared" si="241"/>
        <v>0.13463322331647887</v>
      </c>
      <c r="GE26" s="18">
        <f t="shared" si="241"/>
        <v>0.17221915863461978</v>
      </c>
      <c r="GF26" s="18">
        <f t="shared" si="241"/>
        <v>0.22349607480515576</v>
      </c>
      <c r="GG26" s="18">
        <f t="shared" si="241"/>
        <v>0.29541561009243611</v>
      </c>
      <c r="GH26" s="18">
        <f t="shared" si="241"/>
        <v>0.21324867990576979</v>
      </c>
      <c r="GI26" s="18">
        <f t="shared" si="241"/>
        <v>0.39583183666778399</v>
      </c>
      <c r="GJ26" s="18">
        <f t="shared" si="241"/>
        <v>0.24318726277949509</v>
      </c>
      <c r="GK26" s="18">
        <f t="shared" si="241"/>
        <v>0.18830255030794452</v>
      </c>
      <c r="GL26" s="18">
        <f t="shared" si="241"/>
        <v>6.5241651992522964E-2</v>
      </c>
      <c r="GM26" s="18">
        <f t="shared" ref="GM26:JM26" si="242">GM7/GA7-1</f>
        <v>3.6711153711419087E-2</v>
      </c>
      <c r="GN26" s="18">
        <f t="shared" si="242"/>
        <v>7.0711110601855198E-2</v>
      </c>
      <c r="GO26" s="18">
        <f t="shared" si="242"/>
        <v>7.5231022958054172E-2</v>
      </c>
      <c r="GP26" s="18">
        <f t="shared" si="242"/>
        <v>-3.8739603654795118E-2</v>
      </c>
      <c r="GQ26" s="18">
        <f t="shared" si="242"/>
        <v>-5.4536103851843265E-4</v>
      </c>
      <c r="GR26" s="18">
        <f t="shared" si="242"/>
        <v>-3.0300985597582208E-3</v>
      </c>
      <c r="GS26" s="18">
        <f t="shared" si="242"/>
        <v>-1.3346249054588921E-2</v>
      </c>
      <c r="GT26" s="18">
        <f t="shared" si="242"/>
        <v>8.0432859804391299E-3</v>
      </c>
      <c r="GU26" s="18">
        <f t="shared" si="242"/>
        <v>-1.6218730906248258E-2</v>
      </c>
      <c r="GV26" s="18">
        <f t="shared" si="242"/>
        <v>1.0839258981587552E-3</v>
      </c>
      <c r="GW26" s="18">
        <f t="shared" si="242"/>
        <v>-2.8606160175494444E-2</v>
      </c>
      <c r="GX26" s="18">
        <f t="shared" si="242"/>
        <v>-3.0013445408869965E-2</v>
      </c>
      <c r="GY26" s="18">
        <f t="shared" si="242"/>
        <v>-2.8751512628773401E-2</v>
      </c>
      <c r="GZ26" s="18">
        <f t="shared" si="242"/>
        <v>-4.8775862813175253E-2</v>
      </c>
      <c r="HA26" s="18">
        <f t="shared" si="242"/>
        <v>-3.0190640756547205E-2</v>
      </c>
      <c r="HB26" s="18">
        <f t="shared" si="242"/>
        <v>1.8517112741751607E-3</v>
      </c>
      <c r="HC26" s="18">
        <f t="shared" si="242"/>
        <v>-1.8467196854657808E-2</v>
      </c>
      <c r="HD26" s="18">
        <f t="shared" si="242"/>
        <v>2.6475920163718358E-2</v>
      </c>
      <c r="HE26" s="18">
        <f t="shared" si="242"/>
        <v>1.8376219524034676E-2</v>
      </c>
      <c r="HF26" s="18">
        <f t="shared" si="242"/>
        <v>1.1927075240229179E-2</v>
      </c>
      <c r="HG26" s="18">
        <f t="shared" si="242"/>
        <v>1.9260286374154445E-2</v>
      </c>
      <c r="HH26" s="18">
        <f t="shared" si="242"/>
        <v>4.4038129715132879E-2</v>
      </c>
      <c r="HI26" s="18">
        <f t="shared" si="242"/>
        <v>8.2348405170650674E-2</v>
      </c>
      <c r="HJ26" s="18">
        <f t="shared" si="242"/>
        <v>6.1209642267119557E-2</v>
      </c>
      <c r="HK26" s="18">
        <f t="shared" si="242"/>
        <v>3.4139184435493686E-2</v>
      </c>
      <c r="HL26" s="18">
        <f t="shared" si="242"/>
        <v>-2.9426207858852527E-2</v>
      </c>
      <c r="HM26" s="18">
        <f t="shared" si="242"/>
        <v>9.7172385325139388E-3</v>
      </c>
      <c r="HN26" s="18">
        <f t="shared" si="242"/>
        <v>6.3338854656077581E-2</v>
      </c>
      <c r="HO26" s="18">
        <f t="shared" si="242"/>
        <v>4.0782444014620278E-2</v>
      </c>
      <c r="HP26" s="18">
        <f t="shared" si="242"/>
        <v>-4.2541570687940622E-3</v>
      </c>
      <c r="HQ26" s="18">
        <f t="shared" si="242"/>
        <v>-5.8690780817123311E-2</v>
      </c>
      <c r="HR26" s="18">
        <f t="shared" si="242"/>
        <v>-4.7891226631455619E-2</v>
      </c>
      <c r="HS26" s="18">
        <f t="shared" si="242"/>
        <v>-1.4185554412589729E-2</v>
      </c>
      <c r="HT26" s="18">
        <f t="shared" si="242"/>
        <v>-9.0994947143773208E-2</v>
      </c>
      <c r="HU26" s="18">
        <f t="shared" si="242"/>
        <v>-0.17794248584382288</v>
      </c>
      <c r="HV26" s="18">
        <f t="shared" si="242"/>
        <v>-0.1801728977797753</v>
      </c>
      <c r="HW26" s="18">
        <f t="shared" si="242"/>
        <v>-0.18161204036007084</v>
      </c>
      <c r="HX26" s="18">
        <f t="shared" si="242"/>
        <v>-0.15889241900954654</v>
      </c>
      <c r="HY26" s="18">
        <f t="shared" si="242"/>
        <v>-0.21486082624374103</v>
      </c>
      <c r="HZ26" s="18">
        <f t="shared" si="242"/>
        <v>-0.19545349095084275</v>
      </c>
      <c r="IA26" s="18">
        <f t="shared" si="242"/>
        <v>-0.1873103197060495</v>
      </c>
      <c r="IB26" s="18">
        <f t="shared" si="242"/>
        <v>-0.18820407822458018</v>
      </c>
      <c r="IC26" s="18">
        <f t="shared" si="242"/>
        <v>-0.17167343268837099</v>
      </c>
      <c r="ID26" s="18">
        <f t="shared" si="242"/>
        <v>-0.20475388740389966</v>
      </c>
      <c r="IE26" s="18">
        <f t="shared" si="242"/>
        <v>-0.23082475920210976</v>
      </c>
      <c r="IF26" s="18">
        <f t="shared" si="242"/>
        <v>-0.24987865111242591</v>
      </c>
      <c r="IG26" s="18">
        <f t="shared" si="242"/>
        <v>-0.25760122478165515</v>
      </c>
      <c r="IH26" s="18">
        <f t="shared" si="242"/>
        <v>-0.28280207078887165</v>
      </c>
      <c r="II26" s="18">
        <f t="shared" si="242"/>
        <v>-0.22747410615116159</v>
      </c>
      <c r="IJ26" s="18">
        <f t="shared" si="242"/>
        <v>-0.1799713888216502</v>
      </c>
      <c r="IK26" s="18">
        <f t="shared" si="242"/>
        <v>-6.5168323357881031E-2</v>
      </c>
      <c r="IL26" s="18">
        <f t="shared" si="242"/>
        <v>-0.11056423492572565</v>
      </c>
      <c r="IM26" s="18">
        <f t="shared" si="242"/>
        <v>-0.20845635727580358</v>
      </c>
      <c r="IN26" s="18">
        <f t="shared" si="242"/>
        <v>-0.20051827912000098</v>
      </c>
      <c r="IO26" s="18">
        <f t="shared" si="242"/>
        <v>-0.14951298352647635</v>
      </c>
      <c r="IP26" s="18">
        <f t="shared" si="242"/>
        <v>-0.18082092196773591</v>
      </c>
      <c r="IQ26" s="18">
        <f t="shared" si="242"/>
        <v>-0.19749609642052002</v>
      </c>
      <c r="IR26" s="18">
        <f t="shared" si="242"/>
        <v>-0.2157250059024548</v>
      </c>
      <c r="IS26" s="18">
        <f t="shared" si="242"/>
        <v>-0.12878282705108013</v>
      </c>
      <c r="IT26" s="18">
        <f t="shared" si="242"/>
        <v>-5.8167518193836476E-2</v>
      </c>
      <c r="IU26" s="18">
        <f t="shared" si="242"/>
        <v>-0.13360503711062444</v>
      </c>
      <c r="IV26" s="18">
        <f t="shared" si="242"/>
        <v>-0.1523014744405593</v>
      </c>
      <c r="IW26" s="18">
        <f t="shared" si="242"/>
        <v>-0.22427392255883594</v>
      </c>
      <c r="IX26" s="18">
        <f t="shared" si="242"/>
        <v>-0.22849924756273843</v>
      </c>
      <c r="IY26" s="18">
        <f t="shared" si="242"/>
        <v>-0.18590090200123321</v>
      </c>
      <c r="IZ26" s="18">
        <f t="shared" si="242"/>
        <v>-0.14295228958298889</v>
      </c>
      <c r="JA26" s="18">
        <f t="shared" si="242"/>
        <v>-0.18996491572979013</v>
      </c>
      <c r="JB26" s="18">
        <f t="shared" si="242"/>
        <v>-0.13801272439710399</v>
      </c>
      <c r="JC26" s="18">
        <f t="shared" si="242"/>
        <v>-0.13973091200192178</v>
      </c>
      <c r="JD26" s="18">
        <f t="shared" si="242"/>
        <v>4.6285790174012131E-3</v>
      </c>
      <c r="JE26" s="18">
        <f t="shared" si="242"/>
        <v>4.1560152645525594E-2</v>
      </c>
      <c r="JF26" s="18">
        <f t="shared" si="242"/>
        <v>0.15241464466219368</v>
      </c>
      <c r="JG26" s="18">
        <f t="shared" si="242"/>
        <v>0.16501429924865851</v>
      </c>
      <c r="JH26" s="18">
        <f t="shared" si="242"/>
        <v>0.11127378896422102</v>
      </c>
      <c r="JI26" s="18">
        <f t="shared" si="242"/>
        <v>0.22657202367228946</v>
      </c>
      <c r="JJ26" s="18">
        <f t="shared" si="242"/>
        <v>0.29139791617759103</v>
      </c>
      <c r="JK26" s="18">
        <f t="shared" si="242"/>
        <v>0.38753344675336687</v>
      </c>
      <c r="JL26" s="18">
        <f t="shared" si="242"/>
        <v>0.34272088909205922</v>
      </c>
      <c r="JM26" s="18">
        <f t="shared" si="242"/>
        <v>0.27809885682901836</v>
      </c>
      <c r="JN26" s="18">
        <f t="shared" si="235"/>
        <v>0.33905499173405174</v>
      </c>
      <c r="JO26" s="18">
        <f t="shared" si="235"/>
        <v>0.33461342678207817</v>
      </c>
      <c r="JP26" s="18">
        <f t="shared" si="235"/>
        <v>0.34387630356215926</v>
      </c>
      <c r="JQ26" s="18">
        <f t="shared" si="235"/>
        <v>0.18244211865505422</v>
      </c>
      <c r="JR26" s="18">
        <f t="shared" si="235"/>
        <v>3.0730545250953423E-2</v>
      </c>
      <c r="JS26" s="18">
        <f t="shared" si="235"/>
        <v>0.11523541205589227</v>
      </c>
      <c r="JT26" s="18">
        <f t="shared" si="235"/>
        <v>5.485737155159387E-2</v>
      </c>
      <c r="JU26" s="18">
        <f t="shared" si="235"/>
        <v>-1.8472830748413549E-2</v>
      </c>
      <c r="JV26" s="18">
        <f t="shared" si="235"/>
        <v>-3.7613905377958279E-2</v>
      </c>
      <c r="JW26" s="18">
        <f t="shared" si="235"/>
        <v>-5.1209672536061013E-2</v>
      </c>
      <c r="JX26" s="18">
        <f t="shared" si="235"/>
        <v>-3.0818480997237163E-2</v>
      </c>
      <c r="JY26" s="18">
        <f t="shared" si="235"/>
        <v>0.16306816742960262</v>
      </c>
      <c r="JZ26" s="18">
        <f t="shared" si="235"/>
        <v>7.7168580227266803E-2</v>
      </c>
      <c r="KA26" s="18">
        <f t="shared" si="235"/>
        <v>0.10180391773398711</v>
      </c>
      <c r="KB26" s="18">
        <f t="shared" si="235"/>
        <v>8.9951377329158255E-3</v>
      </c>
      <c r="KC26" s="18">
        <f t="shared" si="235"/>
        <v>0.14067795974882724</v>
      </c>
      <c r="KD26" s="18">
        <f t="shared" si="235"/>
        <v>4.0152538190640907E-2</v>
      </c>
      <c r="KE26" s="18">
        <f t="shared" si="235"/>
        <v>1.4717050643010987E-2</v>
      </c>
      <c r="KF26" s="18">
        <f t="shared" si="235"/>
        <v>7.2517606334774332E-2</v>
      </c>
      <c r="KG26" s="18">
        <f t="shared" si="235"/>
        <v>3.6776921150060593E-2</v>
      </c>
      <c r="KH26" s="18">
        <f t="shared" si="235"/>
        <v>5.8627445890517826E-3</v>
      </c>
      <c r="KI26" s="18">
        <f t="shared" si="235"/>
        <v>7.2283208369414265E-2</v>
      </c>
      <c r="KJ26" s="18">
        <f t="shared" si="235"/>
        <v>0.16059740214029516</v>
      </c>
      <c r="KK26" s="18">
        <f t="shared" si="235"/>
        <v>3.1779627360178919E-2</v>
      </c>
      <c r="KL26" s="18">
        <f t="shared" si="235"/>
        <v>0.13493545204789315</v>
      </c>
      <c r="KM26" s="18">
        <f t="shared" si="235"/>
        <v>3.8012843997417001E-2</v>
      </c>
      <c r="KN26" s="18">
        <f t="shared" si="236"/>
        <v>0.13017959307759708</v>
      </c>
      <c r="KO26" s="18">
        <f t="shared" si="237"/>
        <v>-2.5254250336895656E-2</v>
      </c>
      <c r="KP26" s="18">
        <f t="shared" si="237"/>
        <v>1.0105104857216496E-4</v>
      </c>
      <c r="KQ26" s="18">
        <f t="shared" si="237"/>
        <v>8.3551451952756928E-3</v>
      </c>
      <c r="KR26" s="18">
        <f t="shared" si="237"/>
        <v>8.0629219075434078E-2</v>
      </c>
      <c r="KS26" s="18">
        <f t="shared" si="237"/>
        <v>5.0124352725388288E-2</v>
      </c>
      <c r="KT26" s="18">
        <f t="shared" si="237"/>
        <v>7.6600906910597732E-2</v>
      </c>
      <c r="KU26" s="18">
        <f t="shared" si="237"/>
        <v>8.0411309007819565E-2</v>
      </c>
      <c r="KV26" s="18">
        <f t="shared" si="237"/>
        <v>-4.8779089362961825E-2</v>
      </c>
      <c r="KW26" s="18">
        <f t="shared" si="237"/>
        <v>2.9014961232127767E-3</v>
      </c>
      <c r="KX26" s="18">
        <f t="shared" si="237"/>
        <v>3.2281551752986193E-3</v>
      </c>
      <c r="KY26" s="18">
        <f t="shared" si="237"/>
        <v>2.5554510708204026E-2</v>
      </c>
      <c r="KZ26" s="18">
        <f t="shared" si="237"/>
        <v>-0.13635606495356423</v>
      </c>
      <c r="LA26" s="18">
        <f t="shared" si="237"/>
        <v>-0.15908761120018378</v>
      </c>
      <c r="LB26" s="18">
        <f t="shared" si="237"/>
        <v>1.5266901412681833E-2</v>
      </c>
      <c r="LC26" s="18">
        <f t="shared" si="237"/>
        <v>-7.3149616128755479E-2</v>
      </c>
      <c r="LD26" s="18">
        <f t="shared" si="237"/>
        <v>-0.13697867533215735</v>
      </c>
      <c r="LE26" s="18">
        <f t="shared" si="237"/>
        <v>-6.6589020220484629E-2</v>
      </c>
      <c r="LF26" s="18">
        <f t="shared" si="237"/>
        <v>-8.9883865326784051E-2</v>
      </c>
      <c r="LG26" s="18">
        <f t="shared" si="237"/>
        <v>-0.10944855288877475</v>
      </c>
      <c r="LH26" s="18">
        <f t="shared" si="237"/>
        <v>-0.10844587177423737</v>
      </c>
      <c r="LI26" s="18">
        <f t="shared" si="237"/>
        <v>-8.6026495151067639E-2</v>
      </c>
      <c r="LJ26" s="18">
        <f t="shared" si="237"/>
        <v>-0.21655414070620294</v>
      </c>
      <c r="LK26" s="18">
        <f t="shared" si="237"/>
        <v>-0.16306010893922218</v>
      </c>
      <c r="LL26" s="18">
        <f t="shared" si="237"/>
        <v>-7.0502095565448175E-2</v>
      </c>
      <c r="LM26" s="18">
        <f t="shared" si="237"/>
        <v>0.14339320107334474</v>
      </c>
      <c r="LN26" s="18">
        <f t="shared" si="237"/>
        <v>1.8953109906215238E-2</v>
      </c>
      <c r="LO26" s="18">
        <f t="shared" si="237"/>
        <v>0.1051888483105714</v>
      </c>
      <c r="LP26" s="18">
        <f t="shared" si="237"/>
        <v>0.15119903913321253</v>
      </c>
      <c r="LQ26" s="18">
        <f t="shared" si="237"/>
        <v>8.760697946834517E-2</v>
      </c>
      <c r="LR26" s="18">
        <f t="shared" si="237"/>
        <v>4.3792252158025846E-2</v>
      </c>
      <c r="LS26" s="18">
        <f t="shared" si="237"/>
        <v>6.0450229916659826E-3</v>
      </c>
      <c r="LT26" s="18">
        <f t="shared" si="237"/>
        <v>5.9352060314840527E-2</v>
      </c>
      <c r="LU26" s="18">
        <f t="shared" si="237"/>
        <v>-3.394124763987838E-2</v>
      </c>
      <c r="LV26" s="18">
        <f t="shared" si="237"/>
        <v>-2.8652698330316362E-2</v>
      </c>
      <c r="LW26" s="18">
        <f t="shared" si="237"/>
        <v>7.1795263456724268E-3</v>
      </c>
      <c r="LX26" s="18">
        <f t="shared" si="237"/>
        <v>7.6118146650809848E-3</v>
      </c>
      <c r="LY26" s="18">
        <f t="shared" si="237"/>
        <v>-8.1449702964016879E-2</v>
      </c>
      <c r="LZ26" s="18">
        <f t="shared" si="238"/>
        <v>-9.4469576615729856E-2</v>
      </c>
      <c r="MA26" s="18">
        <f t="shared" si="238"/>
        <v>-2.7022522102543745E-2</v>
      </c>
      <c r="MB26" s="18">
        <f t="shared" si="238"/>
        <v>-7.3862210772170034E-2</v>
      </c>
      <c r="MC26" s="18">
        <f t="shared" si="238"/>
        <v>-2.419182611494286E-2</v>
      </c>
      <c r="MD26" s="18">
        <f t="shared" si="238"/>
        <v>4.1982730285681003E-2</v>
      </c>
      <c r="ME26" s="18">
        <f t="shared" si="238"/>
        <v>6.7171469537280037E-2</v>
      </c>
      <c r="MF26" s="18">
        <f t="shared" si="238"/>
        <v>3.7738628977184607E-2</v>
      </c>
      <c r="MG26" s="18">
        <f t="shared" si="238"/>
        <v>5.917032994508209E-2</v>
      </c>
      <c r="MH26" s="18">
        <f t="shared" si="238"/>
        <v>0.13303376682199142</v>
      </c>
      <c r="MI26" s="18">
        <f t="shared" si="238"/>
        <v>0.13856293549687471</v>
      </c>
      <c r="MJ26" s="18">
        <f t="shared" si="238"/>
        <v>0.13048316747981992</v>
      </c>
      <c r="MK26" s="18">
        <f t="shared" si="238"/>
        <v>0.13217327274888557</v>
      </c>
      <c r="ML26" s="18">
        <f t="shared" si="238"/>
        <v>0.17414097949485829</v>
      </c>
      <c r="MM26" s="18">
        <f t="shared" si="238"/>
        <v>4.007170752244682E-2</v>
      </c>
      <c r="MN26" s="18">
        <f t="shared" si="238"/>
        <v>0.12679979424000409</v>
      </c>
      <c r="MO26" s="18">
        <f t="shared" si="238"/>
        <v>0.11265709534776924</v>
      </c>
      <c r="MP26" s="18">
        <f t="shared" si="238"/>
        <v>6.4659654728593585E-2</v>
      </c>
      <c r="MQ26" s="18">
        <f t="shared" si="238"/>
        <v>4.2362947470666823E-2</v>
      </c>
      <c r="MR26" s="18">
        <f t="shared" si="238"/>
        <v>5.2558913347209968E-2</v>
      </c>
      <c r="MS26" s="18">
        <f t="shared" si="238"/>
        <v>5.0880602137045372E-2</v>
      </c>
      <c r="MT26" s="18">
        <f t="shared" si="238"/>
        <v>6.0068219503550679E-2</v>
      </c>
      <c r="MU26" s="18">
        <f t="shared" si="238"/>
        <v>9.1177382321099287E-3</v>
      </c>
      <c r="MV26" s="18">
        <f t="shared" si="238"/>
        <v>2.9118856064179077E-2</v>
      </c>
      <c r="MW26" s="18">
        <f t="shared" si="238"/>
        <v>6.3525968067423833E-4</v>
      </c>
      <c r="MX26" s="18">
        <f t="shared" si="238"/>
        <v>1.3144325568519521E-2</v>
      </c>
      <c r="MY26" s="18">
        <f t="shared" si="238"/>
        <v>6.4711036918866371E-2</v>
      </c>
      <c r="MZ26" s="18">
        <f t="shared" si="238"/>
        <v>2.3693513413205469E-2</v>
      </c>
      <c r="NA26" s="18">
        <f t="shared" si="238"/>
        <v>-5.8647535372572612E-2</v>
      </c>
      <c r="NB26" s="18">
        <f t="shared" si="238"/>
        <v>-5.5683138404333477E-2</v>
      </c>
      <c r="NC26" s="18">
        <f t="shared" si="238"/>
        <v>-4.1874408365503046E-2</v>
      </c>
      <c r="ND26" s="18">
        <f t="shared" si="238"/>
        <v>-4.39659149997641E-2</v>
      </c>
      <c r="NE26" s="18">
        <f t="shared" si="238"/>
        <v>-7.5716840901300153E-2</v>
      </c>
      <c r="NF26" s="18">
        <f t="shared" si="238"/>
        <v>-9.0702687295408313E-2</v>
      </c>
      <c r="NG26" s="18">
        <f t="shared" si="238"/>
        <v>-0.10627180806087277</v>
      </c>
      <c r="NH26" s="18">
        <f t="shared" si="239"/>
        <v>-0.13416995794861375</v>
      </c>
      <c r="NI26" s="18">
        <f t="shared" si="239"/>
        <v>-7.7632921817424871E-2</v>
      </c>
      <c r="NJ26" s="18">
        <f t="shared" si="239"/>
        <v>-0.11188132831384046</v>
      </c>
      <c r="NK26" s="18">
        <f t="shared" si="239"/>
        <v>-0.16138038227801665</v>
      </c>
      <c r="NL26" s="18">
        <f t="shared" si="239"/>
        <v>-0.13056532390878417</v>
      </c>
      <c r="NM26" s="18">
        <f t="shared" si="239"/>
        <v>-8.1303101967832636E-2</v>
      </c>
      <c r="NN26" s="18">
        <f t="shared" si="239"/>
        <v>-5.3320681849140072E-2</v>
      </c>
      <c r="NO26" s="18">
        <f t="shared" si="239"/>
        <v>-2.5258605693854075E-2</v>
      </c>
      <c r="NP26" s="18">
        <f t="shared" si="239"/>
        <v>-6.0112546302950598E-3</v>
      </c>
      <c r="NQ26" s="18">
        <f t="shared" si="239"/>
        <v>4.5678025177341874E-2</v>
      </c>
      <c r="NR26" s="18">
        <f t="shared" si="239"/>
        <v>3.9512206491159052E-2</v>
      </c>
      <c r="NS26" s="18">
        <f t="shared" si="239"/>
        <v>9.2430879735156291E-2</v>
      </c>
      <c r="NT26" s="18">
        <f t="shared" si="239"/>
        <v>6.4616949836943105E-2</v>
      </c>
      <c r="NU26" s="18">
        <f t="shared" si="239"/>
        <v>5.1243244224685069E-2</v>
      </c>
    </row>
    <row r="27" spans="1:385" outlineLevel="1" x14ac:dyDescent="0.75">
      <c r="A27" s="8" t="s">
        <v>20</v>
      </c>
      <c r="B27" s="19" t="s">
        <v>3</v>
      </c>
      <c r="C27" s="19" t="s">
        <v>3</v>
      </c>
      <c r="D27" s="19" t="s">
        <v>3</v>
      </c>
      <c r="E27" s="19" t="s">
        <v>3</v>
      </c>
      <c r="F27" s="19" t="s">
        <v>3</v>
      </c>
      <c r="G27" s="19" t="s">
        <v>3</v>
      </c>
      <c r="H27" s="19" t="s">
        <v>3</v>
      </c>
      <c r="I27" s="19" t="s">
        <v>3</v>
      </c>
      <c r="J27" s="19" t="s">
        <v>3</v>
      </c>
      <c r="K27" s="19" t="s">
        <v>3</v>
      </c>
      <c r="L27" s="19" t="s">
        <v>3</v>
      </c>
      <c r="M27" s="19" t="s">
        <v>3</v>
      </c>
      <c r="N27" s="19" t="s">
        <v>3</v>
      </c>
      <c r="O27" s="19" t="s">
        <v>3</v>
      </c>
      <c r="P27" s="19" t="s">
        <v>3</v>
      </c>
      <c r="Q27" s="19" t="s">
        <v>3</v>
      </c>
      <c r="R27" s="19" t="s">
        <v>3</v>
      </c>
      <c r="S27" s="19" t="s">
        <v>3</v>
      </c>
      <c r="T27" s="19" t="s">
        <v>3</v>
      </c>
      <c r="U27" s="19" t="s">
        <v>3</v>
      </c>
      <c r="V27" s="19" t="s">
        <v>3</v>
      </c>
      <c r="W27" s="19" t="s">
        <v>3</v>
      </c>
      <c r="X27" s="19" t="s">
        <v>3</v>
      </c>
      <c r="Y27" s="19" t="s">
        <v>3</v>
      </c>
      <c r="Z27" s="19" t="s">
        <v>3</v>
      </c>
      <c r="AA27" s="19" t="s">
        <v>3</v>
      </c>
      <c r="AB27" s="19" t="s">
        <v>3</v>
      </c>
      <c r="AC27" s="19" t="s">
        <v>3</v>
      </c>
      <c r="AD27" s="19" t="s">
        <v>3</v>
      </c>
      <c r="AE27" s="19" t="s">
        <v>3</v>
      </c>
      <c r="AF27" s="19" t="s">
        <v>3</v>
      </c>
      <c r="AG27" s="19" t="s">
        <v>3</v>
      </c>
      <c r="AH27" s="19" t="s">
        <v>3</v>
      </c>
      <c r="AI27" s="19" t="s">
        <v>3</v>
      </c>
      <c r="AJ27" s="19" t="s">
        <v>3</v>
      </c>
      <c r="AK27" s="19" t="s">
        <v>3</v>
      </c>
      <c r="AL27" s="19" t="s">
        <v>3</v>
      </c>
      <c r="AM27" s="19" t="s">
        <v>3</v>
      </c>
      <c r="AN27" s="19" t="s">
        <v>3</v>
      </c>
      <c r="AO27" s="19" t="s">
        <v>3</v>
      </c>
      <c r="AP27" s="19" t="s">
        <v>3</v>
      </c>
      <c r="AQ27" s="19" t="s">
        <v>3</v>
      </c>
      <c r="AR27" s="19" t="s">
        <v>3</v>
      </c>
      <c r="AS27" s="19" t="s">
        <v>3</v>
      </c>
      <c r="AT27" s="19" t="s">
        <v>3</v>
      </c>
      <c r="AU27" s="19" t="s">
        <v>3</v>
      </c>
      <c r="AV27" s="19" t="s">
        <v>3</v>
      </c>
      <c r="AW27" s="19" t="s">
        <v>3</v>
      </c>
      <c r="AX27" s="19" t="s">
        <v>3</v>
      </c>
      <c r="AY27" s="19" t="s">
        <v>3</v>
      </c>
      <c r="AZ27" s="19" t="s">
        <v>3</v>
      </c>
      <c r="BA27" s="19" t="s">
        <v>3</v>
      </c>
      <c r="BB27" s="19" t="s">
        <v>3</v>
      </c>
      <c r="BC27" s="19" t="s">
        <v>3</v>
      </c>
      <c r="BD27" s="19" t="s">
        <v>3</v>
      </c>
      <c r="BE27" s="19" t="s">
        <v>3</v>
      </c>
      <c r="BF27" s="19" t="s">
        <v>3</v>
      </c>
      <c r="BG27" s="19" t="s">
        <v>3</v>
      </c>
      <c r="BH27" s="19" t="s">
        <v>3</v>
      </c>
      <c r="BI27" s="19" t="s">
        <v>3</v>
      </c>
      <c r="BJ27" s="19" t="s">
        <v>3</v>
      </c>
      <c r="BK27" s="19" t="s">
        <v>3</v>
      </c>
      <c r="BL27" s="19" t="s">
        <v>3</v>
      </c>
      <c r="BM27" s="19" t="s">
        <v>3</v>
      </c>
      <c r="BN27" s="19" t="s">
        <v>3</v>
      </c>
      <c r="BO27" s="19" t="s">
        <v>3</v>
      </c>
      <c r="BP27" s="19" t="s">
        <v>3</v>
      </c>
      <c r="BQ27" s="19" t="s">
        <v>3</v>
      </c>
      <c r="BR27" s="19" t="s">
        <v>3</v>
      </c>
      <c r="BS27" s="19" t="s">
        <v>3</v>
      </c>
      <c r="BT27" s="19" t="s">
        <v>3</v>
      </c>
      <c r="BU27" s="19">
        <f t="shared" ref="BU27:DZ27" si="243">BU8/BI8-1</f>
        <v>0.17955954072428115</v>
      </c>
      <c r="BV27" s="19">
        <f t="shared" si="243"/>
        <v>7.0108031638143053E-3</v>
      </c>
      <c r="BW27" s="19">
        <f t="shared" si="243"/>
        <v>-4.7429373167515165E-2</v>
      </c>
      <c r="BX27" s="19">
        <f t="shared" si="243"/>
        <v>-9.2378564446462086E-2</v>
      </c>
      <c r="BY27" s="19">
        <f t="shared" si="243"/>
        <v>-9.305671482322353E-2</v>
      </c>
      <c r="BZ27" s="19">
        <f t="shared" si="243"/>
        <v>6.7272187430047925E-2</v>
      </c>
      <c r="CA27" s="19">
        <f t="shared" si="243"/>
        <v>9.7989768063024396E-2</v>
      </c>
      <c r="CB27" s="19">
        <f t="shared" si="243"/>
        <v>7.8186391503719976E-2</v>
      </c>
      <c r="CC27" s="19">
        <f t="shared" si="243"/>
        <v>0.11278442459859606</v>
      </c>
      <c r="CD27" s="19">
        <f t="shared" si="243"/>
        <v>5.3600758076916666E-2</v>
      </c>
      <c r="CE27" s="19">
        <f t="shared" si="243"/>
        <v>8.1448059395071937E-2</v>
      </c>
      <c r="CF27" s="19">
        <f t="shared" si="243"/>
        <v>0.11727425589870033</v>
      </c>
      <c r="CG27" s="19">
        <f t="shared" si="243"/>
        <v>8.4169481881300801E-2</v>
      </c>
      <c r="CH27" s="19">
        <f t="shared" si="243"/>
        <v>-0.15835895249145016</v>
      </c>
      <c r="CI27" s="19">
        <f t="shared" si="243"/>
        <v>-7.2067533701178133E-2</v>
      </c>
      <c r="CJ27" s="19">
        <f t="shared" si="243"/>
        <v>-2.28512116599624E-2</v>
      </c>
      <c r="CK27" s="19">
        <f t="shared" si="243"/>
        <v>2.6700298862447625E-3</v>
      </c>
      <c r="CL27" s="19">
        <f t="shared" si="243"/>
        <v>-0.19181145966087632</v>
      </c>
      <c r="CM27" s="19">
        <f t="shared" si="243"/>
        <v>-0.24967823451688254</v>
      </c>
      <c r="CN27" s="19">
        <f t="shared" si="243"/>
        <v>-0.173257523142888</v>
      </c>
      <c r="CO27" s="19">
        <f t="shared" si="243"/>
        <v>-0.22776855375031146</v>
      </c>
      <c r="CP27" s="19">
        <f t="shared" si="243"/>
        <v>-0.19906494127737195</v>
      </c>
      <c r="CQ27" s="19">
        <f t="shared" si="243"/>
        <v>-0.1504099170574521</v>
      </c>
      <c r="CR27" s="19">
        <f t="shared" si="243"/>
        <v>-0.1008055080063065</v>
      </c>
      <c r="CS27" s="19">
        <f t="shared" si="243"/>
        <v>-1.8217026160288197E-2</v>
      </c>
      <c r="CT27" s="19">
        <f t="shared" si="243"/>
        <v>3.1139691804116243E-2</v>
      </c>
      <c r="CU27" s="19">
        <f t="shared" si="243"/>
        <v>6.6345052993872278E-2</v>
      </c>
      <c r="CV27" s="19">
        <f t="shared" si="243"/>
        <v>5.1378590220659159E-2</v>
      </c>
      <c r="CW27" s="19">
        <f t="shared" si="243"/>
        <v>0.10880877069921957</v>
      </c>
      <c r="CX27" s="19">
        <f t="shared" si="243"/>
        <v>0.19743218779536731</v>
      </c>
      <c r="CY27" s="19">
        <f t="shared" si="243"/>
        <v>0.31614452523427494</v>
      </c>
      <c r="CZ27" s="19">
        <f t="shared" si="243"/>
        <v>0.24288342713445599</v>
      </c>
      <c r="DA27" s="19">
        <f t="shared" si="243"/>
        <v>0.19896604177977184</v>
      </c>
      <c r="DB27" s="19">
        <f t="shared" si="243"/>
        <v>0.13323206621868122</v>
      </c>
      <c r="DC27" s="19">
        <f t="shared" si="243"/>
        <v>0.12936701122653504</v>
      </c>
      <c r="DD27" s="19">
        <f t="shared" si="243"/>
        <v>0.17415810077650473</v>
      </c>
      <c r="DE27" s="19">
        <f t="shared" si="243"/>
        <v>0.15490698556591509</v>
      </c>
      <c r="DF27" s="19">
        <f t="shared" si="243"/>
        <v>0.44295669958904393</v>
      </c>
      <c r="DG27" s="19">
        <f t="shared" si="243"/>
        <v>0.22447938417732582</v>
      </c>
      <c r="DH27" s="19">
        <f t="shared" si="243"/>
        <v>0.23644065007186255</v>
      </c>
      <c r="DI27" s="19">
        <f t="shared" si="243"/>
        <v>7.9844391536993298E-2</v>
      </c>
      <c r="DJ27" s="19">
        <f t="shared" si="243"/>
        <v>8.828880940535444E-2</v>
      </c>
      <c r="DK27" s="19">
        <f t="shared" si="243"/>
        <v>8.6761991350966516E-2</v>
      </c>
      <c r="DL27" s="19">
        <f t="shared" si="243"/>
        <v>0.12496076654187616</v>
      </c>
      <c r="DM27" s="19">
        <f t="shared" si="243"/>
        <v>0.21756325586646019</v>
      </c>
      <c r="DN27" s="19">
        <f t="shared" si="243"/>
        <v>0.20430019049214265</v>
      </c>
      <c r="DO27" s="19">
        <f t="shared" si="243"/>
        <v>0.11497784807063272</v>
      </c>
      <c r="DP27" s="19">
        <f t="shared" si="243"/>
        <v>1.4251567232330675E-3</v>
      </c>
      <c r="DQ27" s="19">
        <f t="shared" si="243"/>
        <v>0.11447184132178889</v>
      </c>
      <c r="DR27" s="19">
        <f t="shared" si="243"/>
        <v>7.9590939285949514E-3</v>
      </c>
      <c r="DS27" s="19">
        <f t="shared" si="243"/>
        <v>5.6338056242918766E-2</v>
      </c>
      <c r="DT27" s="19">
        <f t="shared" si="243"/>
        <v>0.14498302484716197</v>
      </c>
      <c r="DU27" s="19">
        <f t="shared" si="243"/>
        <v>0.21069511348217151</v>
      </c>
      <c r="DV27" s="19">
        <f t="shared" si="243"/>
        <v>0.35012192059986647</v>
      </c>
      <c r="DW27" s="19">
        <f t="shared" si="243"/>
        <v>0.33896080289921526</v>
      </c>
      <c r="DX27" s="19">
        <f t="shared" si="243"/>
        <v>0.23628151310132273</v>
      </c>
      <c r="DY27" s="19">
        <f t="shared" si="243"/>
        <v>0.15014491262459795</v>
      </c>
      <c r="DZ27" s="19">
        <f t="shared" si="243"/>
        <v>0.21215584604105908</v>
      </c>
      <c r="EA27" s="19">
        <f t="shared" ref="EA27:GL27" si="244">EA8/DO8-1</f>
        <v>0.29007445669129073</v>
      </c>
      <c r="EB27" s="19">
        <f t="shared" si="244"/>
        <v>0.27250210631637195</v>
      </c>
      <c r="EC27" s="19">
        <f t="shared" si="244"/>
        <v>8.2663686948080795E-2</v>
      </c>
      <c r="ED27" s="19">
        <f t="shared" si="244"/>
        <v>0.1117984211414651</v>
      </c>
      <c r="EE27" s="19">
        <f t="shared" si="244"/>
        <v>0.14752610777523323</v>
      </c>
      <c r="EF27" s="19">
        <f t="shared" si="244"/>
        <v>1.9175430481470412E-2</v>
      </c>
      <c r="EG27" s="19">
        <f t="shared" si="244"/>
        <v>-0.1182448817765841</v>
      </c>
      <c r="EH27" s="19">
        <f t="shared" si="244"/>
        <v>-0.23361789012294942</v>
      </c>
      <c r="EI27" s="19">
        <f t="shared" si="244"/>
        <v>-0.17223937219225238</v>
      </c>
      <c r="EJ27" s="19">
        <f t="shared" si="244"/>
        <v>-9.6778968715141134E-2</v>
      </c>
      <c r="EK27" s="19">
        <f t="shared" si="244"/>
        <v>-6.2459707161826694E-2</v>
      </c>
      <c r="EL27" s="19">
        <f t="shared" si="244"/>
        <v>-4.186319298138963E-2</v>
      </c>
      <c r="EM27" s="19">
        <f t="shared" si="244"/>
        <v>-1.807837691415215E-2</v>
      </c>
      <c r="EN27" s="19">
        <f t="shared" si="244"/>
        <v>-2.1697662963680031E-2</v>
      </c>
      <c r="EO27" s="19">
        <f t="shared" si="244"/>
        <v>9.024117999794945E-2</v>
      </c>
      <c r="EP27" s="19">
        <f t="shared" si="244"/>
        <v>6.1131561808307477E-2</v>
      </c>
      <c r="EQ27" s="19">
        <f t="shared" si="244"/>
        <v>2.3833588541866346E-2</v>
      </c>
      <c r="ER27" s="19">
        <f t="shared" si="244"/>
        <v>4.917146999612565E-2</v>
      </c>
      <c r="ES27" s="19">
        <f t="shared" si="244"/>
        <v>0.19789652835489036</v>
      </c>
      <c r="ET27" s="19">
        <f t="shared" si="244"/>
        <v>0.29444324972270675</v>
      </c>
      <c r="EU27" s="19">
        <f t="shared" si="244"/>
        <v>0.16684369942283261</v>
      </c>
      <c r="EV27" s="19">
        <f t="shared" si="244"/>
        <v>1.9069039211990768E-2</v>
      </c>
      <c r="EW27" s="19">
        <f t="shared" si="244"/>
        <v>1.8639779454179051E-2</v>
      </c>
      <c r="EX27" s="19">
        <f t="shared" si="244"/>
        <v>-3.1554022066835219E-2</v>
      </c>
      <c r="EY27" s="19">
        <f t="shared" si="244"/>
        <v>-8.1942934286646563E-2</v>
      </c>
      <c r="EZ27" s="19">
        <f t="shared" si="244"/>
        <v>-1.2870548575423024E-2</v>
      </c>
      <c r="FA27" s="19">
        <f t="shared" si="244"/>
        <v>-6.980258364249925E-2</v>
      </c>
      <c r="FB27" s="19">
        <f t="shared" si="244"/>
        <v>-2.8048400995777878E-2</v>
      </c>
      <c r="FC27" s="19">
        <f t="shared" si="244"/>
        <v>-4.8325963037647579E-2</v>
      </c>
      <c r="FD27" s="19">
        <f t="shared" si="244"/>
        <v>2.0084870335962623E-2</v>
      </c>
      <c r="FE27" s="19">
        <f t="shared" si="244"/>
        <v>3.644350350670944E-2</v>
      </c>
      <c r="FF27" s="19">
        <f t="shared" si="244"/>
        <v>1.2552569056023088E-2</v>
      </c>
      <c r="FG27" s="19">
        <f t="shared" si="244"/>
        <v>3.7927919498606855E-2</v>
      </c>
      <c r="FH27" s="19">
        <f t="shared" si="244"/>
        <v>7.6478179570131477E-2</v>
      </c>
      <c r="FI27" s="19">
        <f t="shared" si="244"/>
        <v>8.0170536690431948E-2</v>
      </c>
      <c r="FJ27" s="19">
        <f t="shared" si="244"/>
        <v>8.4090524744772077E-2</v>
      </c>
      <c r="FK27" s="19">
        <f t="shared" si="244"/>
        <v>0.16868394523587527</v>
      </c>
      <c r="FL27" s="19">
        <f t="shared" si="244"/>
        <v>0.1406901749309184</v>
      </c>
      <c r="FM27" s="19">
        <f t="shared" si="244"/>
        <v>0.15053927367529152</v>
      </c>
      <c r="FN27" s="19">
        <f t="shared" si="244"/>
        <v>7.5813913121426824E-2</v>
      </c>
      <c r="FO27" s="19">
        <f t="shared" si="244"/>
        <v>3.0929314629208449E-2</v>
      </c>
      <c r="FP27" s="19">
        <f t="shared" si="244"/>
        <v>5.5031429631488438E-2</v>
      </c>
      <c r="FQ27" s="19">
        <f t="shared" si="244"/>
        <v>7.1145051909247359E-2</v>
      </c>
      <c r="FR27" s="19">
        <f t="shared" si="244"/>
        <v>1.6882521738563749E-2</v>
      </c>
      <c r="FS27" s="19">
        <f t="shared" si="244"/>
        <v>-4.0757594608084813E-2</v>
      </c>
      <c r="FT27" s="19">
        <f t="shared" si="244"/>
        <v>-5.9516114260305897E-2</v>
      </c>
      <c r="FU27" s="19">
        <f t="shared" si="244"/>
        <v>-0.12916879191534592</v>
      </c>
      <c r="FV27" s="19">
        <f t="shared" si="244"/>
        <v>-7.5093844905962159E-2</v>
      </c>
      <c r="FW27" s="19">
        <f t="shared" si="244"/>
        <v>-0.13738203147138095</v>
      </c>
      <c r="FX27" s="19">
        <f t="shared" si="244"/>
        <v>-0.15671996126751797</v>
      </c>
      <c r="FY27" s="19">
        <f t="shared" si="244"/>
        <v>-0.13729056646808058</v>
      </c>
      <c r="FZ27" s="19">
        <f t="shared" si="244"/>
        <v>-6.4837593985926922E-3</v>
      </c>
      <c r="GA27" s="19">
        <f t="shared" si="244"/>
        <v>9.6035702142967638E-2</v>
      </c>
      <c r="GB27" s="19">
        <f t="shared" si="244"/>
        <v>4.0799845540363089E-2</v>
      </c>
      <c r="GC27" s="19">
        <f t="shared" si="244"/>
        <v>1.2161450455450806E-2</v>
      </c>
      <c r="GD27" s="19">
        <f t="shared" si="244"/>
        <v>0.11542684328337605</v>
      </c>
      <c r="GE27" s="19">
        <f t="shared" si="244"/>
        <v>0.15526653158430292</v>
      </c>
      <c r="GF27" s="19">
        <f t="shared" si="244"/>
        <v>0.21586309200078979</v>
      </c>
      <c r="GG27" s="19">
        <f t="shared" si="244"/>
        <v>0.27255536667397173</v>
      </c>
      <c r="GH27" s="19">
        <f t="shared" si="244"/>
        <v>0.20179528882371445</v>
      </c>
      <c r="GI27" s="19">
        <f t="shared" si="244"/>
        <v>0.22837895205658576</v>
      </c>
      <c r="GJ27" s="19">
        <f t="shared" si="244"/>
        <v>0.20729073797614905</v>
      </c>
      <c r="GK27" s="19">
        <f t="shared" si="244"/>
        <v>0.20505749987259025</v>
      </c>
      <c r="GL27" s="19">
        <f t="shared" si="244"/>
        <v>0.14921575923031694</v>
      </c>
      <c r="GM27" s="19">
        <f t="shared" ref="GM27:JM27" si="245">GM8/GA8-1</f>
        <v>7.7287121220767085E-2</v>
      </c>
      <c r="GN27" s="19">
        <f t="shared" si="245"/>
        <v>0.13119865777927386</v>
      </c>
      <c r="GO27" s="19">
        <f t="shared" si="245"/>
        <v>0.10909039747117411</v>
      </c>
      <c r="GP27" s="19">
        <f t="shared" si="245"/>
        <v>3.5692562544036299E-3</v>
      </c>
      <c r="GQ27" s="19">
        <f t="shared" si="245"/>
        <v>2.2953707751377284E-2</v>
      </c>
      <c r="GR27" s="19">
        <f t="shared" si="245"/>
        <v>3.5598722476695599E-2</v>
      </c>
      <c r="GS27" s="19">
        <f t="shared" si="245"/>
        <v>1.307162848999166E-2</v>
      </c>
      <c r="GT27" s="19">
        <f t="shared" si="245"/>
        <v>8.4876594350149492E-3</v>
      </c>
      <c r="GU27" s="19">
        <f t="shared" si="245"/>
        <v>-8.0951703962353072E-3</v>
      </c>
      <c r="GV27" s="19">
        <f t="shared" si="245"/>
        <v>6.2196782824078145E-2</v>
      </c>
      <c r="GW27" s="19">
        <f t="shared" si="245"/>
        <v>-1.9654853533541239E-2</v>
      </c>
      <c r="GX27" s="19">
        <f t="shared" si="245"/>
        <v>-3.8305363946470439E-2</v>
      </c>
      <c r="GY27" s="19">
        <f t="shared" si="245"/>
        <v>-2.4182920323280621E-2</v>
      </c>
      <c r="GZ27" s="19">
        <f t="shared" si="245"/>
        <v>-6.2857170705930665E-2</v>
      </c>
      <c r="HA27" s="19">
        <f t="shared" si="245"/>
        <v>-5.1972549714693228E-2</v>
      </c>
      <c r="HB27" s="19">
        <f t="shared" si="245"/>
        <v>-2.1746459844657173E-2</v>
      </c>
      <c r="HC27" s="19">
        <f t="shared" si="245"/>
        <v>-1.4928011949212339E-2</v>
      </c>
      <c r="HD27" s="19">
        <f t="shared" si="245"/>
        <v>-2.7491610453554416E-2</v>
      </c>
      <c r="HE27" s="19">
        <f t="shared" si="245"/>
        <v>-2.195884099184342E-2</v>
      </c>
      <c r="HF27" s="19">
        <f t="shared" si="245"/>
        <v>2.1502765841470151E-2</v>
      </c>
      <c r="HG27" s="19">
        <f t="shared" si="245"/>
        <v>3.7348132224838793E-2</v>
      </c>
      <c r="HH27" s="19">
        <f t="shared" si="245"/>
        <v>-1.622556511917117E-3</v>
      </c>
      <c r="HI27" s="19">
        <f t="shared" si="245"/>
        <v>4.2067628344216956E-2</v>
      </c>
      <c r="HJ27" s="19">
        <f t="shared" si="245"/>
        <v>3.951791432216023E-2</v>
      </c>
      <c r="HK27" s="19">
        <f t="shared" si="245"/>
        <v>4.1637667131222633E-2</v>
      </c>
      <c r="HL27" s="19">
        <f t="shared" si="245"/>
        <v>1.2171796669921742E-2</v>
      </c>
      <c r="HM27" s="19">
        <f t="shared" si="245"/>
        <v>1.4101004110072868E-2</v>
      </c>
      <c r="HN27" s="19">
        <f t="shared" si="245"/>
        <v>4.0201791858063274E-2</v>
      </c>
      <c r="HO27" s="19">
        <f t="shared" si="245"/>
        <v>1.6502376066986901E-2</v>
      </c>
      <c r="HP27" s="19">
        <f t="shared" si="245"/>
        <v>1.6775616691822925E-2</v>
      </c>
      <c r="HQ27" s="19">
        <f t="shared" si="245"/>
        <v>-1.0395173071098274E-3</v>
      </c>
      <c r="HR27" s="19">
        <f t="shared" si="245"/>
        <v>-1.5463430603555484E-2</v>
      </c>
      <c r="HS27" s="19">
        <f t="shared" si="245"/>
        <v>-4.0363763228163263E-2</v>
      </c>
      <c r="HT27" s="19">
        <f t="shared" si="245"/>
        <v>-3.3170865837769181E-2</v>
      </c>
      <c r="HU27" s="19">
        <f t="shared" si="245"/>
        <v>-7.5936803103812567E-2</v>
      </c>
      <c r="HV27" s="19">
        <f t="shared" si="245"/>
        <v>-8.2848697614152922E-2</v>
      </c>
      <c r="HW27" s="19">
        <f t="shared" si="245"/>
        <v>-0.15018138035580952</v>
      </c>
      <c r="HX27" s="19">
        <f t="shared" si="245"/>
        <v>-0.13382839918490275</v>
      </c>
      <c r="HY27" s="19">
        <f t="shared" si="245"/>
        <v>-0.12116083625622431</v>
      </c>
      <c r="HZ27" s="19">
        <f t="shared" si="245"/>
        <v>-0.12158545742466931</v>
      </c>
      <c r="IA27" s="19">
        <f t="shared" si="245"/>
        <v>-0.1293669053803157</v>
      </c>
      <c r="IB27" s="19">
        <f t="shared" si="245"/>
        <v>-0.15162955551871782</v>
      </c>
      <c r="IC27" s="19">
        <f t="shared" si="245"/>
        <v>-0.16429361703674006</v>
      </c>
      <c r="ID27" s="19">
        <f t="shared" si="245"/>
        <v>-0.17573459977973571</v>
      </c>
      <c r="IE27" s="19">
        <f t="shared" si="245"/>
        <v>-0.19266388126962175</v>
      </c>
      <c r="IF27" s="19">
        <f t="shared" si="245"/>
        <v>-0.21002792059168607</v>
      </c>
      <c r="IG27" s="19">
        <f t="shared" si="245"/>
        <v>-0.24419804174085735</v>
      </c>
      <c r="IH27" s="19">
        <f t="shared" si="245"/>
        <v>-0.24416858738410052</v>
      </c>
      <c r="II27" s="19">
        <f t="shared" si="245"/>
        <v>-0.19375212557690724</v>
      </c>
      <c r="IJ27" s="19">
        <f t="shared" si="245"/>
        <v>-0.2018613827249659</v>
      </c>
      <c r="IK27" s="19">
        <f t="shared" si="245"/>
        <v>-0.14489509112491095</v>
      </c>
      <c r="IL27" s="19">
        <f t="shared" si="245"/>
        <v>-0.16422377943705835</v>
      </c>
      <c r="IM27" s="19">
        <f t="shared" si="245"/>
        <v>-0.14508799640414238</v>
      </c>
      <c r="IN27" s="19">
        <f t="shared" si="245"/>
        <v>-0.17038503661965432</v>
      </c>
      <c r="IO27" s="19">
        <f t="shared" si="245"/>
        <v>-0.15341875605875022</v>
      </c>
      <c r="IP27" s="19">
        <f t="shared" si="245"/>
        <v>-0.1501665240246326</v>
      </c>
      <c r="IQ27" s="19">
        <f t="shared" si="245"/>
        <v>-0.15401245081924853</v>
      </c>
      <c r="IR27" s="19">
        <f t="shared" si="245"/>
        <v>-0.1410373409043908</v>
      </c>
      <c r="IS27" s="19">
        <f t="shared" si="245"/>
        <v>-0.1661971301143319</v>
      </c>
      <c r="IT27" s="19">
        <f t="shared" si="245"/>
        <v>-0.18913097894254249</v>
      </c>
      <c r="IU27" s="19">
        <f t="shared" si="245"/>
        <v>-0.19634438871923632</v>
      </c>
      <c r="IV27" s="19">
        <f t="shared" si="245"/>
        <v>-0.20141724196013056</v>
      </c>
      <c r="IW27" s="19">
        <f t="shared" si="245"/>
        <v>-0.25839277196878963</v>
      </c>
      <c r="IX27" s="19">
        <f t="shared" si="245"/>
        <v>-0.23342580016694459</v>
      </c>
      <c r="IY27" s="19">
        <f t="shared" si="245"/>
        <v>-0.2594396760016926</v>
      </c>
      <c r="IZ27" s="19">
        <f t="shared" si="245"/>
        <v>-0.21053248201005936</v>
      </c>
      <c r="JA27" s="19">
        <f t="shared" si="245"/>
        <v>-0.2067202326692833</v>
      </c>
      <c r="JB27" s="19">
        <f t="shared" si="245"/>
        <v>-0.15899726607222009</v>
      </c>
      <c r="JC27" s="19">
        <f t="shared" si="245"/>
        <v>-0.14425451121206345</v>
      </c>
      <c r="JD27" s="19">
        <f t="shared" si="245"/>
        <v>-0.15050550944330077</v>
      </c>
      <c r="JE27" s="19">
        <f t="shared" si="245"/>
        <v>-2.8883855698740635E-2</v>
      </c>
      <c r="JF27" s="19">
        <f t="shared" si="245"/>
        <v>0.10495152907335048</v>
      </c>
      <c r="JG27" s="19">
        <f t="shared" si="245"/>
        <v>0.11263384489752193</v>
      </c>
      <c r="JH27" s="19">
        <f t="shared" si="245"/>
        <v>0.18634993679942879</v>
      </c>
      <c r="JI27" s="19">
        <f t="shared" si="245"/>
        <v>0.24775651362673878</v>
      </c>
      <c r="JJ27" s="19">
        <f t="shared" si="245"/>
        <v>0.19198093543671235</v>
      </c>
      <c r="JK27" s="19">
        <f t="shared" si="245"/>
        <v>0.25464355840754549</v>
      </c>
      <c r="JL27" s="19">
        <f t="shared" si="245"/>
        <v>0.27090635464436152</v>
      </c>
      <c r="JM27" s="19">
        <f t="shared" si="245"/>
        <v>0.17144037674955603</v>
      </c>
      <c r="JN27" s="19">
        <f t="shared" si="235"/>
        <v>0.20364438283394204</v>
      </c>
      <c r="JO27" s="19">
        <f t="shared" si="235"/>
        <v>0.20556437717510945</v>
      </c>
      <c r="JP27" s="19">
        <f t="shared" si="235"/>
        <v>0.21756118261834256</v>
      </c>
      <c r="JQ27" s="19">
        <f t="shared" si="235"/>
        <v>0.15720194899071283</v>
      </c>
      <c r="JR27" s="19">
        <f t="shared" si="235"/>
        <v>3.4257113531891203E-2</v>
      </c>
      <c r="JS27" s="19">
        <f t="shared" si="235"/>
        <v>5.97344366347341E-2</v>
      </c>
      <c r="JT27" s="19">
        <f t="shared" si="235"/>
        <v>4.556473865419286E-2</v>
      </c>
      <c r="JU27" s="19">
        <f t="shared" si="235"/>
        <v>-8.1681308915273032E-2</v>
      </c>
      <c r="JV27" s="19">
        <f t="shared" si="235"/>
        <v>-1.2188343245161382E-2</v>
      </c>
      <c r="JW27" s="19">
        <f t="shared" si="235"/>
        <v>-3.5194623785681389E-2</v>
      </c>
      <c r="JX27" s="19">
        <f t="shared" si="235"/>
        <v>-3.0467285701448299E-2</v>
      </c>
      <c r="JY27" s="19">
        <f t="shared" si="235"/>
        <v>0.135773974784962</v>
      </c>
      <c r="JZ27" s="19">
        <f t="shared" si="235"/>
        <v>2.080499294540572E-2</v>
      </c>
      <c r="KA27" s="19">
        <f t="shared" si="235"/>
        <v>5.1626056165458012E-2</v>
      </c>
      <c r="KB27" s="19">
        <f t="shared" si="235"/>
        <v>3.021401573536231E-2</v>
      </c>
      <c r="KC27" s="19">
        <f t="shared" si="235"/>
        <v>0.10728707977657814</v>
      </c>
      <c r="KD27" s="19">
        <f t="shared" si="235"/>
        <v>3.0062675153466056E-2</v>
      </c>
      <c r="KE27" s="19">
        <f t="shared" si="235"/>
        <v>1.3130154175319264E-2</v>
      </c>
      <c r="KF27" s="19">
        <f t="shared" si="235"/>
        <v>-1.5765850120333602E-2</v>
      </c>
      <c r="KG27" s="19">
        <f t="shared" si="235"/>
        <v>9.4700769862086975E-2</v>
      </c>
      <c r="KH27" s="19">
        <f t="shared" si="235"/>
        <v>4.1053749410506324E-2</v>
      </c>
      <c r="KI27" s="19">
        <f t="shared" si="235"/>
        <v>8.7607103729239633E-2</v>
      </c>
      <c r="KJ27" s="19">
        <f t="shared" si="235"/>
        <v>0.16013853759244134</v>
      </c>
      <c r="KK27" s="19">
        <f t="shared" si="235"/>
        <v>0.12283987788170525</v>
      </c>
      <c r="KL27" s="19">
        <f t="shared" si="235"/>
        <v>0.18480142368386132</v>
      </c>
      <c r="KM27" s="19">
        <f t="shared" si="235"/>
        <v>9.8577161175373851E-2</v>
      </c>
      <c r="KN27" s="19">
        <f t="shared" si="236"/>
        <v>0.11524403930473293</v>
      </c>
      <c r="KO27" s="19">
        <f t="shared" si="237"/>
        <v>6.7177596339331069E-2</v>
      </c>
      <c r="KP27" s="19">
        <f t="shared" si="237"/>
        <v>3.8262263264811303E-2</v>
      </c>
      <c r="KQ27" s="19">
        <f t="shared" si="237"/>
        <v>6.7034345787319483E-2</v>
      </c>
      <c r="KR27" s="19">
        <f t="shared" si="237"/>
        <v>0.11830708416145486</v>
      </c>
      <c r="KS27" s="19">
        <f t="shared" si="237"/>
        <v>7.6016034263306276E-2</v>
      </c>
      <c r="KT27" s="19">
        <f t="shared" si="237"/>
        <v>3.8072602692503565E-2</v>
      </c>
      <c r="KU27" s="19">
        <f t="shared" si="237"/>
        <v>6.4421790549032742E-2</v>
      </c>
      <c r="KV27" s="19">
        <f t="shared" si="237"/>
        <v>-4.427704314526304E-2</v>
      </c>
      <c r="KW27" s="19">
        <f t="shared" si="237"/>
        <v>-4.4390469525271037E-2</v>
      </c>
      <c r="KX27" s="19">
        <f t="shared" si="237"/>
        <v>-5.2691607125953999E-2</v>
      </c>
      <c r="KY27" s="19">
        <f t="shared" si="237"/>
        <v>-1.5490055151246018E-3</v>
      </c>
      <c r="KZ27" s="19">
        <f t="shared" si="237"/>
        <v>-9.3399036833873184E-2</v>
      </c>
      <c r="LA27" s="19">
        <f t="shared" si="237"/>
        <v>-0.21910985246640013</v>
      </c>
      <c r="LB27" s="19">
        <f t="shared" si="237"/>
        <v>-0.1215882244565476</v>
      </c>
      <c r="LC27" s="19">
        <f t="shared" si="237"/>
        <v>-0.13243344351704256</v>
      </c>
      <c r="LD27" s="19">
        <f t="shared" si="237"/>
        <v>-0.10521090728586635</v>
      </c>
      <c r="LE27" s="19">
        <f t="shared" si="237"/>
        <v>-6.5917317460552072E-2</v>
      </c>
      <c r="LF27" s="19">
        <f t="shared" si="237"/>
        <v>-3.8112581358510034E-2</v>
      </c>
      <c r="LG27" s="19">
        <f t="shared" si="237"/>
        <v>-0.11259766298299578</v>
      </c>
      <c r="LH27" s="19">
        <f t="shared" si="237"/>
        <v>-8.426730807970606E-2</v>
      </c>
      <c r="LI27" s="19">
        <f t="shared" si="237"/>
        <v>-9.2814811118959506E-2</v>
      </c>
      <c r="LJ27" s="19">
        <f t="shared" si="237"/>
        <v>-0.14692059591074935</v>
      </c>
      <c r="LK27" s="19">
        <f t="shared" si="237"/>
        <v>-0.11713073088539439</v>
      </c>
      <c r="LL27" s="19">
        <f t="shared" si="237"/>
        <v>-6.5600305419234672E-2</v>
      </c>
      <c r="LM27" s="19">
        <f t="shared" si="237"/>
        <v>0.11173483760480729</v>
      </c>
      <c r="LN27" s="19">
        <f t="shared" si="237"/>
        <v>0.10949902225321617</v>
      </c>
      <c r="LO27" s="19">
        <f t="shared" si="237"/>
        <v>0.1407960166437574</v>
      </c>
      <c r="LP27" s="19">
        <f t="shared" si="237"/>
        <v>4.2135538390376981E-2</v>
      </c>
      <c r="LQ27" s="19">
        <f t="shared" si="237"/>
        <v>1.6095911468234414E-2</v>
      </c>
      <c r="LR27" s="19">
        <f t="shared" si="237"/>
        <v>1.4531464295763019E-2</v>
      </c>
      <c r="LS27" s="19">
        <f t="shared" si="237"/>
        <v>-1.6212416656036677E-2</v>
      </c>
      <c r="LT27" s="19">
        <f t="shared" si="237"/>
        <v>8.7747340495214488E-4</v>
      </c>
      <c r="LU27" s="19">
        <f t="shared" si="237"/>
        <v>-6.3138311076657683E-2</v>
      </c>
      <c r="LV27" s="19">
        <f t="shared" si="237"/>
        <v>-0.10400240744592759</v>
      </c>
      <c r="LW27" s="19">
        <f t="shared" si="237"/>
        <v>-3.9005081700838828E-2</v>
      </c>
      <c r="LX27" s="19">
        <f t="shared" si="237"/>
        <v>-3.4226932211331995E-3</v>
      </c>
      <c r="LY27" s="19">
        <f t="shared" si="237"/>
        <v>3.3228312466265786E-2</v>
      </c>
      <c r="LZ27" s="19">
        <f t="shared" si="238"/>
        <v>-3.7145978015999614E-2</v>
      </c>
      <c r="MA27" s="19">
        <f t="shared" si="238"/>
        <v>-6.6568723738539615E-2</v>
      </c>
      <c r="MB27" s="19">
        <f t="shared" si="238"/>
        <v>-1.1389715999055361E-2</v>
      </c>
      <c r="MC27" s="19">
        <f t="shared" si="238"/>
        <v>1.8056058524749119E-3</v>
      </c>
      <c r="MD27" s="19">
        <f t="shared" si="238"/>
        <v>3.9243966273110997E-2</v>
      </c>
      <c r="ME27" s="19">
        <f t="shared" si="238"/>
        <v>8.0216407978347837E-2</v>
      </c>
      <c r="MF27" s="19">
        <f t="shared" si="238"/>
        <v>6.6058937586674471E-2</v>
      </c>
      <c r="MG27" s="19">
        <f t="shared" si="238"/>
        <v>0.13917211510239036</v>
      </c>
      <c r="MH27" s="19">
        <f t="shared" si="238"/>
        <v>0.22276115076146041</v>
      </c>
      <c r="MI27" s="19">
        <f t="shared" si="238"/>
        <v>0.14206033449059596</v>
      </c>
      <c r="MJ27" s="19">
        <f t="shared" si="238"/>
        <v>0.14340564074170747</v>
      </c>
      <c r="MK27" s="19">
        <f t="shared" si="238"/>
        <v>9.7089948978321017E-2</v>
      </c>
      <c r="ML27" s="19">
        <f t="shared" si="238"/>
        <v>0.20597469356934006</v>
      </c>
      <c r="MM27" s="19">
        <f t="shared" si="238"/>
        <v>0.17672080008948687</v>
      </c>
      <c r="MN27" s="19">
        <f t="shared" si="238"/>
        <v>0.19446330829375014</v>
      </c>
      <c r="MO27" s="19">
        <f t="shared" si="238"/>
        <v>0.15685365484460223</v>
      </c>
      <c r="MP27" s="19">
        <f t="shared" si="238"/>
        <v>0.14543960618976959</v>
      </c>
      <c r="MQ27" s="19">
        <f t="shared" si="238"/>
        <v>9.6785617981002714E-2</v>
      </c>
      <c r="MR27" s="19">
        <f t="shared" si="238"/>
        <v>0.10650241407115879</v>
      </c>
      <c r="MS27" s="19">
        <f t="shared" si="238"/>
        <v>6.3273530820511903E-2</v>
      </c>
      <c r="MT27" s="19">
        <f t="shared" si="238"/>
        <v>9.264270655263962E-2</v>
      </c>
      <c r="MU27" s="19">
        <f t="shared" si="238"/>
        <v>6.7900313932988565E-2</v>
      </c>
      <c r="MV27" s="19">
        <f t="shared" si="238"/>
        <v>6.8201781397844163E-2</v>
      </c>
      <c r="MW27" s="19">
        <f t="shared" si="238"/>
        <v>1.4369748878854782E-2</v>
      </c>
      <c r="MX27" s="19">
        <f t="shared" si="238"/>
        <v>2.2613648997616309E-2</v>
      </c>
      <c r="MY27" s="19">
        <f t="shared" si="238"/>
        <v>4.0620100238589085E-2</v>
      </c>
      <c r="MZ27" s="19">
        <f t="shared" si="238"/>
        <v>-2.2441781791416648E-2</v>
      </c>
      <c r="NA27" s="19">
        <f t="shared" si="238"/>
        <v>-6.761725876326441E-2</v>
      </c>
      <c r="NB27" s="19">
        <f t="shared" si="238"/>
        <v>-7.966717766489817E-2</v>
      </c>
      <c r="NC27" s="19">
        <f t="shared" si="238"/>
        <v>-8.8555929131038935E-3</v>
      </c>
      <c r="ND27" s="19">
        <f t="shared" si="238"/>
        <v>-5.772238060189816E-2</v>
      </c>
      <c r="NE27" s="19">
        <f t="shared" si="238"/>
        <v>-6.0537593520748056E-2</v>
      </c>
      <c r="NF27" s="19">
        <f t="shared" si="238"/>
        <v>-0.14043117314897735</v>
      </c>
      <c r="NG27" s="19">
        <f t="shared" si="238"/>
        <v>-0.12576190662273157</v>
      </c>
      <c r="NH27" s="19">
        <f t="shared" si="239"/>
        <v>-0.15057068871731194</v>
      </c>
      <c r="NI27" s="19">
        <f t="shared" si="239"/>
        <v>-0.10049187877079269</v>
      </c>
      <c r="NJ27" s="19">
        <f t="shared" si="239"/>
        <v>-9.9730487397123979E-2</v>
      </c>
      <c r="NK27" s="19">
        <f t="shared" si="239"/>
        <v>-0.15499302781549107</v>
      </c>
      <c r="NL27" s="19">
        <f t="shared" si="239"/>
        <v>-0.12576296766965045</v>
      </c>
      <c r="NM27" s="19">
        <f t="shared" si="239"/>
        <v>-7.5017695334864132E-2</v>
      </c>
      <c r="NN27" s="19">
        <f t="shared" si="239"/>
        <v>-5.5089152408631104E-2</v>
      </c>
      <c r="NO27" s="19">
        <f t="shared" si="239"/>
        <v>-4.2831216543835593E-2</v>
      </c>
      <c r="NP27" s="19">
        <f t="shared" si="239"/>
        <v>-1.0319419261619722E-2</v>
      </c>
      <c r="NQ27" s="19">
        <f t="shared" si="239"/>
        <v>3.4568653233491009E-2</v>
      </c>
      <c r="NR27" s="19">
        <f t="shared" si="239"/>
        <v>9.1789756368249265E-2</v>
      </c>
      <c r="NS27" s="19">
        <f t="shared" si="239"/>
        <v>6.6361141315439687E-2</v>
      </c>
      <c r="NT27" s="19">
        <f t="shared" si="239"/>
        <v>9.9538315126930899E-2</v>
      </c>
      <c r="NU27" s="19">
        <f t="shared" si="239"/>
        <v>7.8655753081439572E-2</v>
      </c>
    </row>
    <row r="28" spans="1:385" outlineLevel="1" x14ac:dyDescent="0.75">
      <c r="A28" s="11" t="s">
        <v>21</v>
      </c>
      <c r="B28" s="18" t="s">
        <v>3</v>
      </c>
      <c r="C28" s="18" t="s">
        <v>3</v>
      </c>
      <c r="D28" s="18" t="s">
        <v>3</v>
      </c>
      <c r="E28" s="18" t="s">
        <v>3</v>
      </c>
      <c r="F28" s="18" t="s">
        <v>3</v>
      </c>
      <c r="G28" s="18" t="s">
        <v>3</v>
      </c>
      <c r="H28" s="18" t="s">
        <v>3</v>
      </c>
      <c r="I28" s="18" t="s">
        <v>3</v>
      </c>
      <c r="J28" s="18" t="s">
        <v>3</v>
      </c>
      <c r="K28" s="18" t="s">
        <v>3</v>
      </c>
      <c r="L28" s="18" t="s">
        <v>3</v>
      </c>
      <c r="M28" s="18" t="s">
        <v>3</v>
      </c>
      <c r="N28" s="18" t="s">
        <v>3</v>
      </c>
      <c r="O28" s="18" t="s">
        <v>3</v>
      </c>
      <c r="P28" s="18" t="s">
        <v>3</v>
      </c>
      <c r="Q28" s="18" t="s">
        <v>3</v>
      </c>
      <c r="R28" s="18" t="s">
        <v>3</v>
      </c>
      <c r="S28" s="18" t="s">
        <v>3</v>
      </c>
      <c r="T28" s="18" t="s">
        <v>3</v>
      </c>
      <c r="U28" s="18" t="s">
        <v>3</v>
      </c>
      <c r="V28" s="18" t="s">
        <v>3</v>
      </c>
      <c r="W28" s="18" t="s">
        <v>3</v>
      </c>
      <c r="X28" s="18" t="s">
        <v>3</v>
      </c>
      <c r="Y28" s="18" t="s">
        <v>3</v>
      </c>
      <c r="Z28" s="18" t="s">
        <v>3</v>
      </c>
      <c r="AA28" s="18" t="s">
        <v>3</v>
      </c>
      <c r="AB28" s="18" t="s">
        <v>3</v>
      </c>
      <c r="AC28" s="18" t="s">
        <v>3</v>
      </c>
      <c r="AD28" s="18" t="s">
        <v>3</v>
      </c>
      <c r="AE28" s="18" t="s">
        <v>3</v>
      </c>
      <c r="AF28" s="18" t="s">
        <v>3</v>
      </c>
      <c r="AG28" s="18" t="s">
        <v>3</v>
      </c>
      <c r="AH28" s="18" t="s">
        <v>3</v>
      </c>
      <c r="AI28" s="18" t="s">
        <v>3</v>
      </c>
      <c r="AJ28" s="18" t="s">
        <v>3</v>
      </c>
      <c r="AK28" s="18" t="s">
        <v>3</v>
      </c>
      <c r="AL28" s="18" t="s">
        <v>3</v>
      </c>
      <c r="AM28" s="18" t="s">
        <v>3</v>
      </c>
      <c r="AN28" s="18" t="s">
        <v>3</v>
      </c>
      <c r="AO28" s="18" t="s">
        <v>3</v>
      </c>
      <c r="AP28" s="18" t="s">
        <v>3</v>
      </c>
      <c r="AQ28" s="18" t="s">
        <v>3</v>
      </c>
      <c r="AR28" s="18" t="s">
        <v>3</v>
      </c>
      <c r="AS28" s="18" t="s">
        <v>3</v>
      </c>
      <c r="AT28" s="18" t="s">
        <v>3</v>
      </c>
      <c r="AU28" s="18" t="s">
        <v>3</v>
      </c>
      <c r="AV28" s="18" t="s">
        <v>3</v>
      </c>
      <c r="AW28" s="18" t="s">
        <v>3</v>
      </c>
      <c r="AX28" s="18" t="s">
        <v>3</v>
      </c>
      <c r="AY28" s="18" t="s">
        <v>3</v>
      </c>
      <c r="AZ28" s="18" t="s">
        <v>3</v>
      </c>
      <c r="BA28" s="18" t="s">
        <v>3</v>
      </c>
      <c r="BB28" s="18" t="s">
        <v>3</v>
      </c>
      <c r="BC28" s="18" t="s">
        <v>3</v>
      </c>
      <c r="BD28" s="18" t="s">
        <v>3</v>
      </c>
      <c r="BE28" s="18" t="s">
        <v>3</v>
      </c>
      <c r="BF28" s="18" t="s">
        <v>3</v>
      </c>
      <c r="BG28" s="18" t="s">
        <v>3</v>
      </c>
      <c r="BH28" s="18" t="s">
        <v>3</v>
      </c>
      <c r="BI28" s="18" t="s">
        <v>3</v>
      </c>
      <c r="BJ28" s="18" t="s">
        <v>3</v>
      </c>
      <c r="BK28" s="18" t="s">
        <v>3</v>
      </c>
      <c r="BL28" s="18" t="s">
        <v>3</v>
      </c>
      <c r="BM28" s="18" t="s">
        <v>3</v>
      </c>
      <c r="BN28" s="18" t="s">
        <v>3</v>
      </c>
      <c r="BO28" s="18" t="s">
        <v>3</v>
      </c>
      <c r="BP28" s="18" t="s">
        <v>3</v>
      </c>
      <c r="BQ28" s="18" t="s">
        <v>3</v>
      </c>
      <c r="BR28" s="18" t="s">
        <v>3</v>
      </c>
      <c r="BS28" s="18" t="s">
        <v>3</v>
      </c>
      <c r="BT28" s="18" t="s">
        <v>3</v>
      </c>
      <c r="BU28" s="18">
        <f t="shared" ref="BU28:DZ28" si="246">BU9/BI9-1</f>
        <v>0.13750703002803188</v>
      </c>
      <c r="BV28" s="18">
        <f t="shared" si="246"/>
        <v>5.7536482515790244E-2</v>
      </c>
      <c r="BW28" s="18">
        <f t="shared" si="246"/>
        <v>2.3361770767580836E-2</v>
      </c>
      <c r="BX28" s="18">
        <f t="shared" si="246"/>
        <v>-5.4871498623113912E-2</v>
      </c>
      <c r="BY28" s="18">
        <f t="shared" si="246"/>
        <v>-5.4476275227245297E-2</v>
      </c>
      <c r="BZ28" s="18">
        <f t="shared" si="246"/>
        <v>-3.3591405682471542E-3</v>
      </c>
      <c r="CA28" s="18">
        <f t="shared" si="246"/>
        <v>2.1881790433356585E-2</v>
      </c>
      <c r="CB28" s="18">
        <f t="shared" si="246"/>
        <v>6.2027106209168625E-2</v>
      </c>
      <c r="CC28" s="18">
        <f t="shared" si="246"/>
        <v>9.6013391890171995E-2</v>
      </c>
      <c r="CD28" s="18">
        <f t="shared" si="246"/>
        <v>6.1482427796046846E-2</v>
      </c>
      <c r="CE28" s="18">
        <f t="shared" si="246"/>
        <v>8.6622533768210941E-2</v>
      </c>
      <c r="CF28" s="18">
        <f t="shared" si="246"/>
        <v>0.12420133435629022</v>
      </c>
      <c r="CG28" s="18">
        <f t="shared" si="246"/>
        <v>0.21460446812761003</v>
      </c>
      <c r="CH28" s="18">
        <f t="shared" si="246"/>
        <v>-0.16019755431726801</v>
      </c>
      <c r="CI28" s="18">
        <f t="shared" si="246"/>
        <v>-0.14661742239928077</v>
      </c>
      <c r="CJ28" s="18">
        <f t="shared" si="246"/>
        <v>-7.3528874611432316E-2</v>
      </c>
      <c r="CK28" s="18">
        <f t="shared" si="246"/>
        <v>-2.0662309621901853E-2</v>
      </c>
      <c r="CL28" s="18">
        <f t="shared" si="246"/>
        <v>-0.17017876951516453</v>
      </c>
      <c r="CM28" s="18">
        <f t="shared" si="246"/>
        <v>-0.17275733185898423</v>
      </c>
      <c r="CN28" s="18">
        <f t="shared" si="246"/>
        <v>-0.11408812657895806</v>
      </c>
      <c r="CO28" s="18">
        <f t="shared" si="246"/>
        <v>-0.20825432057608317</v>
      </c>
      <c r="CP28" s="18">
        <f t="shared" si="246"/>
        <v>-0.20345851221396682</v>
      </c>
      <c r="CQ28" s="18">
        <f t="shared" si="246"/>
        <v>-0.16641266849954328</v>
      </c>
      <c r="CR28" s="18">
        <f t="shared" si="246"/>
        <v>-7.3924297862734578E-2</v>
      </c>
      <c r="CS28" s="18">
        <f t="shared" si="246"/>
        <v>-0.10541939678407619</v>
      </c>
      <c r="CT28" s="18">
        <f t="shared" si="246"/>
        <v>9.5750270675282634E-2</v>
      </c>
      <c r="CU28" s="18">
        <f t="shared" si="246"/>
        <v>8.5299927478560189E-2</v>
      </c>
      <c r="CV28" s="18">
        <f t="shared" si="246"/>
        <v>2.6347490791367889E-2</v>
      </c>
      <c r="CW28" s="18">
        <f t="shared" si="246"/>
        <v>7.5670215329924462E-2</v>
      </c>
      <c r="CX28" s="18">
        <f t="shared" si="246"/>
        <v>0.15732567046920631</v>
      </c>
      <c r="CY28" s="18">
        <f t="shared" si="246"/>
        <v>0.20693582011118417</v>
      </c>
      <c r="CZ28" s="18">
        <f t="shared" si="246"/>
        <v>0.14522408063202596</v>
      </c>
      <c r="DA28" s="18">
        <f t="shared" si="246"/>
        <v>0.16649866200978924</v>
      </c>
      <c r="DB28" s="18">
        <f t="shared" si="246"/>
        <v>0.14931302048995554</v>
      </c>
      <c r="DC28" s="18">
        <f t="shared" si="246"/>
        <v>0.10250844930185599</v>
      </c>
      <c r="DD28" s="18">
        <f t="shared" si="246"/>
        <v>7.1178943995640287E-2</v>
      </c>
      <c r="DE28" s="18">
        <f t="shared" si="246"/>
        <v>0.17504749441504197</v>
      </c>
      <c r="DF28" s="18">
        <f t="shared" si="246"/>
        <v>0.32584923316382874</v>
      </c>
      <c r="DG28" s="18">
        <f t="shared" si="246"/>
        <v>0.15397939610825317</v>
      </c>
      <c r="DH28" s="18">
        <f t="shared" si="246"/>
        <v>0.19924066287464415</v>
      </c>
      <c r="DI28" s="18">
        <f t="shared" si="246"/>
        <v>6.6011871363533592E-2</v>
      </c>
      <c r="DJ28" s="18">
        <f t="shared" si="246"/>
        <v>0.11759949489359278</v>
      </c>
      <c r="DK28" s="18">
        <f t="shared" si="246"/>
        <v>0.11519654215490482</v>
      </c>
      <c r="DL28" s="18">
        <f t="shared" si="246"/>
        <v>0.11665976148232904</v>
      </c>
      <c r="DM28" s="18">
        <f t="shared" si="246"/>
        <v>0.19479598864935133</v>
      </c>
      <c r="DN28" s="18">
        <f t="shared" si="246"/>
        <v>0.18123536182966404</v>
      </c>
      <c r="DO28" s="18">
        <f t="shared" si="246"/>
        <v>0.10975425446785314</v>
      </c>
      <c r="DP28" s="18">
        <f t="shared" si="246"/>
        <v>6.7546026622320454E-3</v>
      </c>
      <c r="DQ28" s="18">
        <f t="shared" si="246"/>
        <v>0.10163182278095917</v>
      </c>
      <c r="DR28" s="18">
        <f t="shared" si="246"/>
        <v>-3.1131891797173683E-3</v>
      </c>
      <c r="DS28" s="18">
        <f t="shared" si="246"/>
        <v>6.9873561901612646E-2</v>
      </c>
      <c r="DT28" s="18">
        <f t="shared" si="246"/>
        <v>6.5475927748665175E-2</v>
      </c>
      <c r="DU28" s="18">
        <f t="shared" si="246"/>
        <v>0.20383456521289833</v>
      </c>
      <c r="DV28" s="18">
        <f t="shared" si="246"/>
        <v>0.3591766055198693</v>
      </c>
      <c r="DW28" s="18">
        <f t="shared" si="246"/>
        <v>0.33023267149111724</v>
      </c>
      <c r="DX28" s="18">
        <f t="shared" si="246"/>
        <v>0.20050796332969334</v>
      </c>
      <c r="DY28" s="18">
        <f t="shared" si="246"/>
        <v>0.18469571140615404</v>
      </c>
      <c r="DZ28" s="18">
        <f t="shared" si="246"/>
        <v>0.16335853581923843</v>
      </c>
      <c r="EA28" s="18">
        <f t="shared" ref="EA28:GL28" si="247">EA9/DO9-1</f>
        <v>0.26897095400306203</v>
      </c>
      <c r="EB28" s="18">
        <f t="shared" si="247"/>
        <v>0.34982733732329829</v>
      </c>
      <c r="EC28" s="18">
        <f t="shared" si="247"/>
        <v>6.9299661990334771E-2</v>
      </c>
      <c r="ED28" s="18">
        <f t="shared" si="247"/>
        <v>0.15463153253990036</v>
      </c>
      <c r="EE28" s="18">
        <f t="shared" si="247"/>
        <v>0.10352726613484919</v>
      </c>
      <c r="EF28" s="18">
        <f t="shared" si="247"/>
        <v>5.085725420828302E-2</v>
      </c>
      <c r="EG28" s="18">
        <f t="shared" si="247"/>
        <v>-0.17789045301367379</v>
      </c>
      <c r="EH28" s="18">
        <f t="shared" si="247"/>
        <v>-0.24836324684372313</v>
      </c>
      <c r="EI28" s="18">
        <f t="shared" si="247"/>
        <v>-0.2089563593864513</v>
      </c>
      <c r="EJ28" s="18">
        <f t="shared" si="247"/>
        <v>-5.0471869844083472E-2</v>
      </c>
      <c r="EK28" s="18">
        <f t="shared" si="247"/>
        <v>-0.12034958429357123</v>
      </c>
      <c r="EL28" s="18">
        <f t="shared" si="247"/>
        <v>-7.1560921030459079E-2</v>
      </c>
      <c r="EM28" s="18">
        <f t="shared" si="247"/>
        <v>-8.0970595841201143E-2</v>
      </c>
      <c r="EN28" s="18">
        <f t="shared" si="247"/>
        <v>-0.10716867921951756</v>
      </c>
      <c r="EO28" s="18">
        <f t="shared" si="247"/>
        <v>-1.699359754852181E-2</v>
      </c>
      <c r="EP28" s="18">
        <f t="shared" si="247"/>
        <v>-3.2284771523983791E-2</v>
      </c>
      <c r="EQ28" s="18">
        <f t="shared" si="247"/>
        <v>-1.1345449290905196E-2</v>
      </c>
      <c r="ER28" s="18">
        <f t="shared" si="247"/>
        <v>4.7889610073656996E-3</v>
      </c>
      <c r="ES28" s="18">
        <f t="shared" si="247"/>
        <v>0.20816353364025098</v>
      </c>
      <c r="ET28" s="18">
        <f t="shared" si="247"/>
        <v>0.16984633808331262</v>
      </c>
      <c r="EU28" s="18">
        <f t="shared" si="247"/>
        <v>0.1303819731662148</v>
      </c>
      <c r="EV28" s="18">
        <f t="shared" si="247"/>
        <v>-5.5755621186446613E-2</v>
      </c>
      <c r="EW28" s="18">
        <f t="shared" si="247"/>
        <v>1.6198482871367936E-2</v>
      </c>
      <c r="EX28" s="18">
        <f t="shared" si="247"/>
        <v>-2.3090189972883035E-2</v>
      </c>
      <c r="EY28" s="18">
        <f t="shared" si="247"/>
        <v>-6.0681623928721562E-2</v>
      </c>
      <c r="EZ28" s="18">
        <f t="shared" si="247"/>
        <v>-5.1842616174703537E-2</v>
      </c>
      <c r="FA28" s="18">
        <f t="shared" si="247"/>
        <v>-0.10025162053438963</v>
      </c>
      <c r="FB28" s="18">
        <f t="shared" si="247"/>
        <v>-3.8363991318066892E-2</v>
      </c>
      <c r="FC28" s="18">
        <f t="shared" si="247"/>
        <v>-1.1933003685320687E-2</v>
      </c>
      <c r="FD28" s="18">
        <f t="shared" si="247"/>
        <v>1.2248942686105879E-2</v>
      </c>
      <c r="FE28" s="18">
        <f t="shared" si="247"/>
        <v>-3.1194397977612587E-2</v>
      </c>
      <c r="FF28" s="18">
        <f t="shared" si="247"/>
        <v>3.0714245109946248E-3</v>
      </c>
      <c r="FG28" s="18">
        <f t="shared" si="247"/>
        <v>-1.5373562241684624E-2</v>
      </c>
      <c r="FH28" s="18">
        <f t="shared" si="247"/>
        <v>0.11717854613240353</v>
      </c>
      <c r="FI28" s="18">
        <f t="shared" si="247"/>
        <v>5.1013630845387903E-2</v>
      </c>
      <c r="FJ28" s="18">
        <f t="shared" si="247"/>
        <v>0.10303952034906994</v>
      </c>
      <c r="FK28" s="18">
        <f t="shared" si="247"/>
        <v>0.14404481651145984</v>
      </c>
      <c r="FL28" s="18">
        <f t="shared" si="247"/>
        <v>0.17964689121188027</v>
      </c>
      <c r="FM28" s="18">
        <f t="shared" si="247"/>
        <v>0.17945304113840144</v>
      </c>
      <c r="FN28" s="18">
        <f t="shared" si="247"/>
        <v>0.121066972389265</v>
      </c>
      <c r="FO28" s="18">
        <f t="shared" si="247"/>
        <v>-1.2177617922235484E-2</v>
      </c>
      <c r="FP28" s="18">
        <f t="shared" si="247"/>
        <v>4.7561417621351243E-2</v>
      </c>
      <c r="FQ28" s="18">
        <f t="shared" si="247"/>
        <v>7.4698364316325705E-2</v>
      </c>
      <c r="FR28" s="18">
        <f t="shared" si="247"/>
        <v>9.0233834942388569E-2</v>
      </c>
      <c r="FS28" s="18">
        <f t="shared" si="247"/>
        <v>8.6710357659833814E-3</v>
      </c>
      <c r="FT28" s="18">
        <f t="shared" si="247"/>
        <v>-0.10163444704131419</v>
      </c>
      <c r="FU28" s="18">
        <f t="shared" si="247"/>
        <v>-0.11538467374983097</v>
      </c>
      <c r="FV28" s="18">
        <f t="shared" si="247"/>
        <v>-9.9492348334650149E-2</v>
      </c>
      <c r="FW28" s="18">
        <f t="shared" si="247"/>
        <v>-9.1649479405191969E-2</v>
      </c>
      <c r="FX28" s="18">
        <f t="shared" si="247"/>
        <v>-0.14229254691286974</v>
      </c>
      <c r="FY28" s="18">
        <f t="shared" si="247"/>
        <v>-0.1109476813907373</v>
      </c>
      <c r="FZ28" s="18">
        <f t="shared" si="247"/>
        <v>-2.8365036319848214E-2</v>
      </c>
      <c r="GA28" s="18">
        <f t="shared" si="247"/>
        <v>0.11635693100139477</v>
      </c>
      <c r="GB28" s="18">
        <f t="shared" si="247"/>
        <v>8.712158088466615E-2</v>
      </c>
      <c r="GC28" s="18">
        <f t="shared" si="247"/>
        <v>9.609820883433895E-2</v>
      </c>
      <c r="GD28" s="18">
        <f t="shared" si="247"/>
        <v>0.12302869544744688</v>
      </c>
      <c r="GE28" s="18">
        <f t="shared" si="247"/>
        <v>0.17167488648832729</v>
      </c>
      <c r="GF28" s="18">
        <f t="shared" si="247"/>
        <v>0.22090449508541554</v>
      </c>
      <c r="GG28" s="18">
        <f t="shared" si="247"/>
        <v>0.29172170833544331</v>
      </c>
      <c r="GH28" s="18">
        <f t="shared" si="247"/>
        <v>0.20627556590011409</v>
      </c>
      <c r="GI28" s="18">
        <f t="shared" si="247"/>
        <v>0.21599796480851041</v>
      </c>
      <c r="GJ28" s="18">
        <f t="shared" si="247"/>
        <v>0.24116658546445668</v>
      </c>
      <c r="GK28" s="18">
        <f t="shared" si="247"/>
        <v>0.21077973893558255</v>
      </c>
      <c r="GL28" s="18">
        <f t="shared" si="247"/>
        <v>0.14251632174719941</v>
      </c>
      <c r="GM28" s="18">
        <f t="shared" ref="GM28:JM28" si="248">GM9/GA9-1</f>
        <v>8.7699620122256849E-2</v>
      </c>
      <c r="GN28" s="18">
        <f t="shared" si="248"/>
        <v>0.12602616732954774</v>
      </c>
      <c r="GO28" s="18">
        <f t="shared" si="248"/>
        <v>7.5685682256619646E-2</v>
      </c>
      <c r="GP28" s="18">
        <f t="shared" si="248"/>
        <v>-2.6815589270861584E-2</v>
      </c>
      <c r="GQ28" s="18">
        <f t="shared" si="248"/>
        <v>3.1111208802629298E-2</v>
      </c>
      <c r="GR28" s="18">
        <f t="shared" si="248"/>
        <v>6.0449909146061964E-2</v>
      </c>
      <c r="GS28" s="18">
        <f t="shared" si="248"/>
        <v>-8.9952163146225228E-3</v>
      </c>
      <c r="GT28" s="18">
        <f t="shared" si="248"/>
        <v>2.5826284868148308E-2</v>
      </c>
      <c r="GU28" s="18">
        <f t="shared" si="248"/>
        <v>1.2259937012428113E-2</v>
      </c>
      <c r="GV28" s="18">
        <f t="shared" si="248"/>
        <v>-5.3729603544194759E-4</v>
      </c>
      <c r="GW28" s="18">
        <f t="shared" si="248"/>
        <v>-1.694091529406927E-2</v>
      </c>
      <c r="GX28" s="18">
        <f t="shared" si="248"/>
        <v>-4.654174507614417E-2</v>
      </c>
      <c r="GY28" s="18">
        <f t="shared" si="248"/>
        <v>-3.1820683925885551E-2</v>
      </c>
      <c r="GZ28" s="18">
        <f t="shared" si="248"/>
        <v>-7.9949973986862211E-2</v>
      </c>
      <c r="HA28" s="18">
        <f t="shared" si="248"/>
        <v>-5.487853688387323E-2</v>
      </c>
      <c r="HB28" s="18">
        <f t="shared" si="248"/>
        <v>-2.4388048650717309E-2</v>
      </c>
      <c r="HC28" s="18">
        <f t="shared" si="248"/>
        <v>-4.471467894511727E-2</v>
      </c>
      <c r="HD28" s="18">
        <f t="shared" si="248"/>
        <v>-4.7165773088166052E-2</v>
      </c>
      <c r="HE28" s="18">
        <f t="shared" si="248"/>
        <v>-1.0436345420252957E-2</v>
      </c>
      <c r="HF28" s="18">
        <f t="shared" si="248"/>
        <v>5.0192470353378704E-2</v>
      </c>
      <c r="HG28" s="18">
        <f t="shared" si="248"/>
        <v>1.3119460348516965E-2</v>
      </c>
      <c r="HH28" s="18">
        <f t="shared" si="248"/>
        <v>7.3324555918520273E-2</v>
      </c>
      <c r="HI28" s="18">
        <f t="shared" si="248"/>
        <v>8.9887364023284233E-2</v>
      </c>
      <c r="HJ28" s="18">
        <f t="shared" si="248"/>
        <v>7.1941059377359062E-2</v>
      </c>
      <c r="HK28" s="18">
        <f t="shared" si="248"/>
        <v>5.8564291734601648E-2</v>
      </c>
      <c r="HL28" s="18">
        <f t="shared" si="248"/>
        <v>3.2921066910055918E-2</v>
      </c>
      <c r="HM28" s="18">
        <f t="shared" si="248"/>
        <v>4.1793953654722271E-2</v>
      </c>
      <c r="HN28" s="18">
        <f t="shared" si="248"/>
        <v>8.5913977451296919E-2</v>
      </c>
      <c r="HO28" s="18">
        <f t="shared" si="248"/>
        <v>3.9913571768803946E-2</v>
      </c>
      <c r="HP28" s="18">
        <f t="shared" si="248"/>
        <v>2.9390351500739653E-2</v>
      </c>
      <c r="HQ28" s="18">
        <f t="shared" si="248"/>
        <v>3.0210987831742697E-2</v>
      </c>
      <c r="HR28" s="18">
        <f t="shared" si="248"/>
        <v>-3.540895129045929E-2</v>
      </c>
      <c r="HS28" s="18">
        <f t="shared" si="248"/>
        <v>-1.2985974834717529E-2</v>
      </c>
      <c r="HT28" s="18">
        <f t="shared" si="248"/>
        <v>-8.0641749243640426E-2</v>
      </c>
      <c r="HU28" s="18">
        <f t="shared" si="248"/>
        <v>-0.13371242748078127</v>
      </c>
      <c r="HV28" s="18">
        <f t="shared" si="248"/>
        <v>-0.13087977941930196</v>
      </c>
      <c r="HW28" s="18">
        <f t="shared" si="248"/>
        <v>-0.14612719240188099</v>
      </c>
      <c r="HX28" s="18">
        <f t="shared" si="248"/>
        <v>-0.16402915064184065</v>
      </c>
      <c r="HY28" s="18">
        <f t="shared" si="248"/>
        <v>-0.15158524154790298</v>
      </c>
      <c r="HZ28" s="18">
        <f t="shared" si="248"/>
        <v>-0.15292385524965657</v>
      </c>
      <c r="IA28" s="18">
        <f t="shared" si="248"/>
        <v>-0.14248348627092977</v>
      </c>
      <c r="IB28" s="18">
        <f t="shared" si="248"/>
        <v>-0.16051731355507359</v>
      </c>
      <c r="IC28" s="18">
        <f t="shared" si="248"/>
        <v>-0.19486153813046836</v>
      </c>
      <c r="ID28" s="18">
        <f t="shared" si="248"/>
        <v>-0.1795453267808661</v>
      </c>
      <c r="IE28" s="18">
        <f t="shared" si="248"/>
        <v>-0.23490016432509164</v>
      </c>
      <c r="IF28" s="18">
        <f t="shared" si="248"/>
        <v>-0.24556412010607087</v>
      </c>
      <c r="IG28" s="18">
        <f t="shared" si="248"/>
        <v>-0.25616026960913796</v>
      </c>
      <c r="IH28" s="18">
        <f t="shared" si="248"/>
        <v>-0.27643347562161413</v>
      </c>
      <c r="II28" s="18">
        <f t="shared" si="248"/>
        <v>-0.20409980994708032</v>
      </c>
      <c r="IJ28" s="18">
        <f t="shared" si="248"/>
        <v>-0.13387655083274586</v>
      </c>
      <c r="IK28" s="18">
        <f t="shared" si="248"/>
        <v>-0.11478524797600786</v>
      </c>
      <c r="IL28" s="18">
        <f t="shared" si="248"/>
        <v>-0.17246692675681907</v>
      </c>
      <c r="IM28" s="18">
        <f t="shared" si="248"/>
        <v>-0.17493728737407488</v>
      </c>
      <c r="IN28" s="18">
        <f t="shared" si="248"/>
        <v>-0.17561237850694533</v>
      </c>
      <c r="IO28" s="18">
        <f t="shared" si="248"/>
        <v>-0.13532214947344778</v>
      </c>
      <c r="IP28" s="18">
        <f t="shared" si="248"/>
        <v>-0.19517689490574708</v>
      </c>
      <c r="IQ28" s="18">
        <f t="shared" si="248"/>
        <v>-0.14654039274951691</v>
      </c>
      <c r="IR28" s="18">
        <f t="shared" si="248"/>
        <v>-0.17136159040771404</v>
      </c>
      <c r="IS28" s="18">
        <f t="shared" si="248"/>
        <v>-0.15704078335215321</v>
      </c>
      <c r="IT28" s="18">
        <f t="shared" si="248"/>
        <v>-0.11963152621077411</v>
      </c>
      <c r="IU28" s="18">
        <f t="shared" si="248"/>
        <v>-0.2620137481758652</v>
      </c>
      <c r="IV28" s="18">
        <f t="shared" si="248"/>
        <v>-0.26660095442383447</v>
      </c>
      <c r="IW28" s="18">
        <f t="shared" si="248"/>
        <v>-0.30391544510006352</v>
      </c>
      <c r="IX28" s="18">
        <f t="shared" si="248"/>
        <v>-0.23370686901784077</v>
      </c>
      <c r="IY28" s="18">
        <f t="shared" si="248"/>
        <v>-0.26567596325075482</v>
      </c>
      <c r="IZ28" s="18">
        <f t="shared" si="248"/>
        <v>-0.24715595504251509</v>
      </c>
      <c r="JA28" s="18">
        <f t="shared" si="248"/>
        <v>-0.21319800942447775</v>
      </c>
      <c r="JB28" s="18">
        <f t="shared" si="248"/>
        <v>-0.1537247838412058</v>
      </c>
      <c r="JC28" s="18">
        <f t="shared" si="248"/>
        <v>-0.1853488622434557</v>
      </c>
      <c r="JD28" s="18">
        <f t="shared" si="248"/>
        <v>-0.12086428757224155</v>
      </c>
      <c r="JE28" s="18">
        <f t="shared" si="248"/>
        <v>1.0422126960531797E-2</v>
      </c>
      <c r="JF28" s="18">
        <f t="shared" si="248"/>
        <v>5.9166491280165046E-2</v>
      </c>
      <c r="JG28" s="18">
        <f t="shared" si="248"/>
        <v>0.20445982953512054</v>
      </c>
      <c r="JH28" s="18">
        <f t="shared" si="248"/>
        <v>0.17687606260106081</v>
      </c>
      <c r="JI28" s="18">
        <f t="shared" si="248"/>
        <v>0.25356440951403658</v>
      </c>
      <c r="JJ28" s="18">
        <f t="shared" si="248"/>
        <v>0.19603023380068163</v>
      </c>
      <c r="JK28" s="18">
        <f t="shared" si="248"/>
        <v>0.32754999771994009</v>
      </c>
      <c r="JL28" s="18">
        <f t="shared" si="248"/>
        <v>0.26959855510048381</v>
      </c>
      <c r="JM28" s="18">
        <f t="shared" si="248"/>
        <v>0.12436605495431441</v>
      </c>
      <c r="JN28" s="18">
        <f t="shared" si="235"/>
        <v>0.18566242602238292</v>
      </c>
      <c r="JO28" s="18">
        <f t="shared" si="235"/>
        <v>0.24583313978697396</v>
      </c>
      <c r="JP28" s="18">
        <f t="shared" si="235"/>
        <v>0.27196633970055761</v>
      </c>
      <c r="JQ28" s="18">
        <f t="shared" si="235"/>
        <v>0.1202567587913026</v>
      </c>
      <c r="JR28" s="18">
        <f t="shared" si="235"/>
        <v>5.7512099337055922E-3</v>
      </c>
      <c r="JS28" s="18">
        <f t="shared" si="235"/>
        <v>8.6664772184861461E-2</v>
      </c>
      <c r="JT28" s="18">
        <f t="shared" si="235"/>
        <v>-1.9669911469118673E-2</v>
      </c>
      <c r="JU28" s="18">
        <f t="shared" si="235"/>
        <v>-5.3119945754102504E-2</v>
      </c>
      <c r="JV28" s="18">
        <f t="shared" si="235"/>
        <v>-4.8605260550198204E-2</v>
      </c>
      <c r="JW28" s="18">
        <f t="shared" si="235"/>
        <v>-8.0848313403355854E-2</v>
      </c>
      <c r="JX28" s="18">
        <f t="shared" si="235"/>
        <v>9.6755473104028766E-3</v>
      </c>
      <c r="JY28" s="18">
        <f t="shared" si="235"/>
        <v>0.15270355357424603</v>
      </c>
      <c r="JZ28" s="18">
        <f t="shared" si="235"/>
        <v>0.10208428055382157</v>
      </c>
      <c r="KA28" s="18">
        <f t="shared" si="235"/>
        <v>6.3387334347787094E-2</v>
      </c>
      <c r="KB28" s="18">
        <f t="shared" si="235"/>
        <v>-1.4469420324749072E-2</v>
      </c>
      <c r="KC28" s="18">
        <f t="shared" si="235"/>
        <v>8.5561485727817965E-2</v>
      </c>
      <c r="KD28" s="18">
        <f t="shared" si="235"/>
        <v>4.9627861417674834E-2</v>
      </c>
      <c r="KE28" s="18">
        <f t="shared" si="235"/>
        <v>-3.8998374897277976E-2</v>
      </c>
      <c r="KF28" s="18">
        <f t="shared" si="235"/>
        <v>7.9911552831728461E-2</v>
      </c>
      <c r="KG28" s="18">
        <f t="shared" si="235"/>
        <v>4.6655765548279327E-2</v>
      </c>
      <c r="KH28" s="18">
        <f t="shared" si="235"/>
        <v>5.8980201125604204E-2</v>
      </c>
      <c r="KI28" s="18">
        <f t="shared" si="235"/>
        <v>0.11660502472581058</v>
      </c>
      <c r="KJ28" s="18">
        <f t="shared" si="235"/>
        <v>0.17561338241328261</v>
      </c>
      <c r="KK28" s="18">
        <f t="shared" si="235"/>
        <v>7.5247633901754929E-2</v>
      </c>
      <c r="KL28" s="18">
        <f t="shared" si="235"/>
        <v>0.12678250907267796</v>
      </c>
      <c r="KM28" s="18">
        <f t="shared" si="235"/>
        <v>7.1517871845782954E-2</v>
      </c>
      <c r="KN28" s="18">
        <f t="shared" si="236"/>
        <v>9.7968829911965649E-2</v>
      </c>
      <c r="KO28" s="18">
        <f t="shared" si="237"/>
        <v>-8.842893105778793E-3</v>
      </c>
      <c r="KP28" s="18">
        <f t="shared" si="237"/>
        <v>2.6361666112568294E-2</v>
      </c>
      <c r="KQ28" s="18">
        <f t="shared" si="237"/>
        <v>7.7235395371898496E-2</v>
      </c>
      <c r="KR28" s="18">
        <f t="shared" si="237"/>
        <v>7.6083397771892214E-2</v>
      </c>
      <c r="KS28" s="18">
        <f t="shared" si="237"/>
        <v>2.2290167688176377E-2</v>
      </c>
      <c r="KT28" s="18">
        <f t="shared" si="237"/>
        <v>3.4161319120327605E-2</v>
      </c>
      <c r="KU28" s="18">
        <f t="shared" si="237"/>
        <v>5.8937658087085953E-3</v>
      </c>
      <c r="KV28" s="18">
        <f t="shared" si="237"/>
        <v>-5.8516011896034836E-2</v>
      </c>
      <c r="KW28" s="18">
        <f t="shared" si="237"/>
        <v>-7.1680890859056157E-2</v>
      </c>
      <c r="KX28" s="18">
        <f t="shared" si="237"/>
        <v>-5.6377631775715531E-2</v>
      </c>
      <c r="KY28" s="18">
        <f t="shared" si="237"/>
        <v>-1.4081319578907459E-2</v>
      </c>
      <c r="KZ28" s="18">
        <f t="shared" si="237"/>
        <v>-6.4910305847515892E-2</v>
      </c>
      <c r="LA28" s="18">
        <f t="shared" si="237"/>
        <v>-0.11763057787878972</v>
      </c>
      <c r="LB28" s="18">
        <f t="shared" si="237"/>
        <v>-2.0963837544683006E-3</v>
      </c>
      <c r="LC28" s="18">
        <f t="shared" si="237"/>
        <v>-8.1383939311586717E-3</v>
      </c>
      <c r="LD28" s="18">
        <f t="shared" si="237"/>
        <v>-0.10348095680628788</v>
      </c>
      <c r="LE28" s="18">
        <f t="shared" si="237"/>
        <v>2.9172976256248706E-3</v>
      </c>
      <c r="LF28" s="18">
        <f t="shared" si="237"/>
        <v>-3.7084364229674871E-2</v>
      </c>
      <c r="LG28" s="18">
        <f t="shared" si="237"/>
        <v>2.0453154694908271E-3</v>
      </c>
      <c r="LH28" s="18">
        <f t="shared" si="237"/>
        <v>-7.2832227112013426E-2</v>
      </c>
      <c r="LI28" s="18">
        <f t="shared" si="237"/>
        <v>1.4916855163542131E-2</v>
      </c>
      <c r="LJ28" s="18">
        <f t="shared" si="237"/>
        <v>-8.713655365359263E-2</v>
      </c>
      <c r="LK28" s="18">
        <f t="shared" si="237"/>
        <v>-6.7862930653075804E-2</v>
      </c>
      <c r="LL28" s="18">
        <f t="shared" si="237"/>
        <v>-5.9550280282685941E-2</v>
      </c>
      <c r="LM28" s="18">
        <f t="shared" si="237"/>
        <v>7.4991462331588821E-2</v>
      </c>
      <c r="LN28" s="18">
        <f t="shared" si="237"/>
        <v>2.8959193641138192E-2</v>
      </c>
      <c r="LO28" s="18">
        <f t="shared" si="237"/>
        <v>2.058272617995538E-2</v>
      </c>
      <c r="LP28" s="18">
        <f t="shared" si="237"/>
        <v>0.14525290835956528</v>
      </c>
      <c r="LQ28" s="18">
        <f t="shared" si="237"/>
        <v>0.10393998603529564</v>
      </c>
      <c r="LR28" s="18">
        <f t="shared" si="237"/>
        <v>1.8303591822770082E-2</v>
      </c>
      <c r="LS28" s="18">
        <f t="shared" si="237"/>
        <v>-2.5143684398910016E-2</v>
      </c>
      <c r="LT28" s="18">
        <f t="shared" si="237"/>
        <v>4.5122121380121172E-3</v>
      </c>
      <c r="LU28" s="18">
        <f t="shared" si="237"/>
        <v>-7.0291446449580741E-2</v>
      </c>
      <c r="LV28" s="18">
        <f t="shared" si="237"/>
        <v>-0.10556589279119388</v>
      </c>
      <c r="LW28" s="18">
        <f t="shared" si="237"/>
        <v>-0.10023928963775208</v>
      </c>
      <c r="LX28" s="18">
        <f t="shared" si="237"/>
        <v>-8.3439431430361033E-3</v>
      </c>
      <c r="LY28" s="18">
        <f t="shared" ref="LY28:NG31" si="249">LY9/LM9-1</f>
        <v>-3.6398233836537064E-2</v>
      </c>
      <c r="LZ28" s="18">
        <f t="shared" si="249"/>
        <v>-3.219483847118465E-2</v>
      </c>
      <c r="MA28" s="18">
        <f t="shared" si="249"/>
        <v>-2.9640412071680777E-2</v>
      </c>
      <c r="MB28" s="18">
        <f t="shared" si="249"/>
        <v>-8.190088312455579E-2</v>
      </c>
      <c r="MC28" s="18">
        <f t="shared" si="249"/>
        <v>-5.7591153222829705E-2</v>
      </c>
      <c r="MD28" s="18">
        <f t="shared" si="249"/>
        <v>5.0074962252584454E-2</v>
      </c>
      <c r="ME28" s="18">
        <f t="shared" si="249"/>
        <v>5.5802785354831297E-2</v>
      </c>
      <c r="MF28" s="18">
        <f t="shared" si="249"/>
        <v>0.12914780491310895</v>
      </c>
      <c r="MG28" s="18">
        <f t="shared" si="249"/>
        <v>0.17582609366627144</v>
      </c>
      <c r="MH28" s="18">
        <f t="shared" si="249"/>
        <v>0.25285591141951969</v>
      </c>
      <c r="MI28" s="18">
        <f t="shared" si="249"/>
        <v>0.29033972851606871</v>
      </c>
      <c r="MJ28" s="18">
        <f t="shared" si="249"/>
        <v>0.25961702905833106</v>
      </c>
      <c r="MK28" s="18">
        <f t="shared" si="249"/>
        <v>0.22062563795530976</v>
      </c>
      <c r="ML28" s="18">
        <f t="shared" si="249"/>
        <v>0.21257157828698681</v>
      </c>
      <c r="MM28" s="18">
        <f t="shared" si="249"/>
        <v>0.18094465768618151</v>
      </c>
      <c r="MN28" s="18">
        <f t="shared" si="249"/>
        <v>0.26244888138538203</v>
      </c>
      <c r="MO28" s="18">
        <f t="shared" si="249"/>
        <v>0.22531962122410998</v>
      </c>
      <c r="MP28" s="18">
        <f t="shared" si="249"/>
        <v>0.17987344927242366</v>
      </c>
      <c r="MQ28" s="18">
        <f t="shared" si="249"/>
        <v>0.12548088077254849</v>
      </c>
      <c r="MR28" s="18">
        <f t="shared" si="249"/>
        <v>6.6430309463884951E-2</v>
      </c>
      <c r="MS28" s="18">
        <f t="shared" si="249"/>
        <v>6.2205583584719504E-2</v>
      </c>
      <c r="MT28" s="18">
        <f t="shared" si="249"/>
        <v>5.4193479503070963E-2</v>
      </c>
      <c r="MU28" s="18">
        <f t="shared" si="249"/>
        <v>1.2515433848471647E-2</v>
      </c>
      <c r="MV28" s="18">
        <f t="shared" si="249"/>
        <v>3.8070224703741218E-3</v>
      </c>
      <c r="MW28" s="18">
        <f t="shared" si="249"/>
        <v>5.5862961154605317E-2</v>
      </c>
      <c r="MX28" s="18">
        <f t="shared" si="249"/>
        <v>5.5117057435642991E-3</v>
      </c>
      <c r="MY28" s="18">
        <f t="shared" si="249"/>
        <v>1.2480640079172822E-2</v>
      </c>
      <c r="MZ28" s="18">
        <f t="shared" si="249"/>
        <v>-3.4993401179873262E-2</v>
      </c>
      <c r="NA28" s="18">
        <f t="shared" si="249"/>
        <v>-7.4302598844269152E-2</v>
      </c>
      <c r="NB28" s="18">
        <f t="shared" si="249"/>
        <v>-9.8092565776435547E-2</v>
      </c>
      <c r="NC28" s="18">
        <f t="shared" si="249"/>
        <v>-8.1182313523016081E-2</v>
      </c>
      <c r="ND28" s="18">
        <f t="shared" si="249"/>
        <v>-5.9808373653821412E-2</v>
      </c>
      <c r="NE28" s="18">
        <f t="shared" si="249"/>
        <v>-8.576595968890921E-2</v>
      </c>
      <c r="NF28" s="18">
        <f t="shared" si="249"/>
        <v>-0.11608446489209001</v>
      </c>
      <c r="NG28" s="18">
        <f t="shared" si="249"/>
        <v>-0.13564565430854059</v>
      </c>
      <c r="NH28" s="18">
        <f t="shared" si="239"/>
        <v>-0.13574279710868542</v>
      </c>
      <c r="NI28" s="18">
        <f t="shared" si="239"/>
        <v>-0.13242446195545288</v>
      </c>
      <c r="NJ28" s="18">
        <f t="shared" si="239"/>
        <v>-0.1238463357743772</v>
      </c>
      <c r="NK28" s="18">
        <f t="shared" si="239"/>
        <v>-0.1395179130216021</v>
      </c>
      <c r="NL28" s="18">
        <f t="shared" si="239"/>
        <v>-0.1159223077499123</v>
      </c>
      <c r="NM28" s="18">
        <f t="shared" si="239"/>
        <v>-0.13681197358348063</v>
      </c>
      <c r="NN28" s="18">
        <f t="shared" si="239"/>
        <v>-6.6582287778528149E-2</v>
      </c>
      <c r="NO28" s="18">
        <f t="shared" si="239"/>
        <v>-4.2253269674795035E-2</v>
      </c>
      <c r="NP28" s="18">
        <f t="shared" si="239"/>
        <v>-8.060150411894007E-3</v>
      </c>
      <c r="NQ28" s="18">
        <f t="shared" si="239"/>
        <v>2.8207374557024822E-2</v>
      </c>
      <c r="NR28" s="18">
        <f t="shared" si="239"/>
        <v>2.3328707373413859E-2</v>
      </c>
      <c r="NS28" s="18">
        <f t="shared" si="239"/>
        <v>0.12003452744186327</v>
      </c>
      <c r="NT28" s="18">
        <f t="shared" si="239"/>
        <v>8.1180334693491618E-2</v>
      </c>
      <c r="NU28" s="18">
        <f t="shared" si="239"/>
        <v>7.9303988454069829E-2</v>
      </c>
    </row>
    <row r="29" spans="1:385" outlineLevel="1" x14ac:dyDescent="0.75">
      <c r="A29" s="8" t="s">
        <v>22</v>
      </c>
      <c r="B29" s="19" t="s">
        <v>3</v>
      </c>
      <c r="C29" s="19" t="s">
        <v>3</v>
      </c>
      <c r="D29" s="19" t="s">
        <v>3</v>
      </c>
      <c r="E29" s="19" t="s">
        <v>3</v>
      </c>
      <c r="F29" s="19" t="s">
        <v>3</v>
      </c>
      <c r="G29" s="19" t="s">
        <v>3</v>
      </c>
      <c r="H29" s="19" t="s">
        <v>3</v>
      </c>
      <c r="I29" s="19" t="s">
        <v>3</v>
      </c>
      <c r="J29" s="19" t="s">
        <v>3</v>
      </c>
      <c r="K29" s="19" t="s">
        <v>3</v>
      </c>
      <c r="L29" s="19" t="s">
        <v>3</v>
      </c>
      <c r="M29" s="19" t="s">
        <v>3</v>
      </c>
      <c r="N29" s="19" t="s">
        <v>3</v>
      </c>
      <c r="O29" s="19" t="s">
        <v>3</v>
      </c>
      <c r="P29" s="19" t="s">
        <v>3</v>
      </c>
      <c r="Q29" s="19" t="s">
        <v>3</v>
      </c>
      <c r="R29" s="19" t="s">
        <v>3</v>
      </c>
      <c r="S29" s="19" t="s">
        <v>3</v>
      </c>
      <c r="T29" s="19" t="s">
        <v>3</v>
      </c>
      <c r="U29" s="19" t="s">
        <v>3</v>
      </c>
      <c r="V29" s="19" t="s">
        <v>3</v>
      </c>
      <c r="W29" s="19" t="s">
        <v>3</v>
      </c>
      <c r="X29" s="19" t="s">
        <v>3</v>
      </c>
      <c r="Y29" s="19" t="s">
        <v>3</v>
      </c>
      <c r="Z29" s="19" t="s">
        <v>3</v>
      </c>
      <c r="AA29" s="19" t="s">
        <v>3</v>
      </c>
      <c r="AB29" s="19" t="s">
        <v>3</v>
      </c>
      <c r="AC29" s="19" t="s">
        <v>3</v>
      </c>
      <c r="AD29" s="19" t="s">
        <v>3</v>
      </c>
      <c r="AE29" s="19" t="s">
        <v>3</v>
      </c>
      <c r="AF29" s="19" t="s">
        <v>3</v>
      </c>
      <c r="AG29" s="19" t="s">
        <v>3</v>
      </c>
      <c r="AH29" s="19" t="s">
        <v>3</v>
      </c>
      <c r="AI29" s="19" t="s">
        <v>3</v>
      </c>
      <c r="AJ29" s="19" t="s">
        <v>3</v>
      </c>
      <c r="AK29" s="19" t="s">
        <v>3</v>
      </c>
      <c r="AL29" s="19" t="s">
        <v>3</v>
      </c>
      <c r="AM29" s="19" t="s">
        <v>3</v>
      </c>
      <c r="AN29" s="19" t="s">
        <v>3</v>
      </c>
      <c r="AO29" s="19" t="s">
        <v>3</v>
      </c>
      <c r="AP29" s="19" t="s">
        <v>3</v>
      </c>
      <c r="AQ29" s="19" t="s">
        <v>3</v>
      </c>
      <c r="AR29" s="19" t="s">
        <v>3</v>
      </c>
      <c r="AS29" s="19" t="s">
        <v>3</v>
      </c>
      <c r="AT29" s="19" t="s">
        <v>3</v>
      </c>
      <c r="AU29" s="19" t="s">
        <v>3</v>
      </c>
      <c r="AV29" s="19" t="s">
        <v>3</v>
      </c>
      <c r="AW29" s="19" t="s">
        <v>3</v>
      </c>
      <c r="AX29" s="19" t="s">
        <v>3</v>
      </c>
      <c r="AY29" s="19" t="s">
        <v>3</v>
      </c>
      <c r="AZ29" s="19" t="s">
        <v>3</v>
      </c>
      <c r="BA29" s="19" t="s">
        <v>3</v>
      </c>
      <c r="BB29" s="19" t="s">
        <v>3</v>
      </c>
      <c r="BC29" s="19" t="s">
        <v>3</v>
      </c>
      <c r="BD29" s="19" t="s">
        <v>3</v>
      </c>
      <c r="BE29" s="19" t="s">
        <v>3</v>
      </c>
      <c r="BF29" s="19" t="s">
        <v>3</v>
      </c>
      <c r="BG29" s="19" t="s">
        <v>3</v>
      </c>
      <c r="BH29" s="19" t="s">
        <v>3</v>
      </c>
      <c r="BI29" s="19" t="s">
        <v>3</v>
      </c>
      <c r="BJ29" s="19" t="s">
        <v>3</v>
      </c>
      <c r="BK29" s="19" t="s">
        <v>3</v>
      </c>
      <c r="BL29" s="19" t="s">
        <v>3</v>
      </c>
      <c r="BM29" s="19" t="s">
        <v>3</v>
      </c>
      <c r="BN29" s="19" t="s">
        <v>3</v>
      </c>
      <c r="BO29" s="19" t="s">
        <v>3</v>
      </c>
      <c r="BP29" s="19" t="s">
        <v>3</v>
      </c>
      <c r="BQ29" s="19" t="s">
        <v>3</v>
      </c>
      <c r="BR29" s="19" t="s">
        <v>3</v>
      </c>
      <c r="BS29" s="19" t="s">
        <v>3</v>
      </c>
      <c r="BT29" s="19" t="s">
        <v>3</v>
      </c>
      <c r="BU29" s="19">
        <f t="shared" ref="BU29:DZ29" si="250">BU10/BI10-1</f>
        <v>0.12781942720835215</v>
      </c>
      <c r="BV29" s="19">
        <f t="shared" si="250"/>
        <v>-1.9027190037398611E-2</v>
      </c>
      <c r="BW29" s="19">
        <f t="shared" si="250"/>
        <v>-6.1774721518490838E-2</v>
      </c>
      <c r="BX29" s="19">
        <f t="shared" si="250"/>
        <v>-8.0898532083812258E-2</v>
      </c>
      <c r="BY29" s="19">
        <f t="shared" si="250"/>
        <v>-6.6641426461104381E-2</v>
      </c>
      <c r="BZ29" s="19">
        <f t="shared" si="250"/>
        <v>8.483094925712642E-3</v>
      </c>
      <c r="CA29" s="19">
        <f t="shared" si="250"/>
        <v>5.442332872677591E-2</v>
      </c>
      <c r="CB29" s="19">
        <f t="shared" si="250"/>
        <v>9.6502377863697975E-2</v>
      </c>
      <c r="CC29" s="19">
        <f t="shared" si="250"/>
        <v>0.16978324593514937</v>
      </c>
      <c r="CD29" s="19">
        <f t="shared" si="250"/>
        <v>9.5635521118449196E-2</v>
      </c>
      <c r="CE29" s="19">
        <f t="shared" si="250"/>
        <v>0.10032564446415737</v>
      </c>
      <c r="CF29" s="19">
        <f t="shared" si="250"/>
        <v>0.14093560114117354</v>
      </c>
      <c r="CG29" s="19">
        <f t="shared" si="250"/>
        <v>0.16656124559580388</v>
      </c>
      <c r="CH29" s="19">
        <f t="shared" si="250"/>
        <v>-0.11075433214674479</v>
      </c>
      <c r="CI29" s="19">
        <f t="shared" si="250"/>
        <v>-6.6241310673924136E-2</v>
      </c>
      <c r="CJ29" s="19">
        <f t="shared" si="250"/>
        <v>-6.2184975022031908E-2</v>
      </c>
      <c r="CK29" s="19">
        <f t="shared" si="250"/>
        <v>-4.0144212678337121E-2</v>
      </c>
      <c r="CL29" s="19">
        <f t="shared" si="250"/>
        <v>-0.16453949633788711</v>
      </c>
      <c r="CM29" s="19">
        <f t="shared" si="250"/>
        <v>-0.21712400577177382</v>
      </c>
      <c r="CN29" s="19">
        <f t="shared" si="250"/>
        <v>-0.13949035350913652</v>
      </c>
      <c r="CO29" s="19">
        <f t="shared" si="250"/>
        <v>-0.23426709959402126</v>
      </c>
      <c r="CP29" s="19">
        <f t="shared" si="250"/>
        <v>-0.21267391474867492</v>
      </c>
      <c r="CQ29" s="19">
        <f t="shared" si="250"/>
        <v>-0.17189371251755969</v>
      </c>
      <c r="CR29" s="19">
        <f t="shared" si="250"/>
        <v>-0.10241607369375061</v>
      </c>
      <c r="CS29" s="19">
        <f t="shared" si="250"/>
        <v>-7.3968273087829162E-2</v>
      </c>
      <c r="CT29" s="19">
        <f t="shared" si="250"/>
        <v>4.7853238039099244E-2</v>
      </c>
      <c r="CU29" s="19">
        <f t="shared" si="250"/>
        <v>7.2628501159591963E-2</v>
      </c>
      <c r="CV29" s="19">
        <f t="shared" si="250"/>
        <v>3.0455904782969778E-2</v>
      </c>
      <c r="CW29" s="19">
        <f t="shared" si="250"/>
        <v>0.12686231203650467</v>
      </c>
      <c r="CX29" s="19">
        <f t="shared" si="250"/>
        <v>0.15388678225546726</v>
      </c>
      <c r="CY29" s="19">
        <f t="shared" si="250"/>
        <v>0.24487384400739276</v>
      </c>
      <c r="CZ29" s="19">
        <f t="shared" si="250"/>
        <v>0.13267983933927407</v>
      </c>
      <c r="DA29" s="19">
        <f t="shared" si="250"/>
        <v>0.14899924711040735</v>
      </c>
      <c r="DB29" s="19">
        <f t="shared" si="250"/>
        <v>0.10933281462215905</v>
      </c>
      <c r="DC29" s="19">
        <f t="shared" si="250"/>
        <v>0.116010495931963</v>
      </c>
      <c r="DD29" s="19">
        <f t="shared" si="250"/>
        <v>0.12868646187001986</v>
      </c>
      <c r="DE29" s="19">
        <f t="shared" si="250"/>
        <v>0.13232994093809181</v>
      </c>
      <c r="DF29" s="19">
        <f t="shared" si="250"/>
        <v>0.31660627884061054</v>
      </c>
      <c r="DG29" s="19">
        <f t="shared" si="250"/>
        <v>0.13742422729908865</v>
      </c>
      <c r="DH29" s="19">
        <f t="shared" si="250"/>
        <v>0.18827591013488787</v>
      </c>
      <c r="DI29" s="19">
        <f t="shared" si="250"/>
        <v>5.8977566406015924E-2</v>
      </c>
      <c r="DJ29" s="19">
        <f t="shared" si="250"/>
        <v>0.10757037024352023</v>
      </c>
      <c r="DK29" s="19">
        <f t="shared" si="250"/>
        <v>0.10237361067973461</v>
      </c>
      <c r="DL29" s="19">
        <f t="shared" si="250"/>
        <v>0.12581664564173689</v>
      </c>
      <c r="DM29" s="19">
        <f t="shared" si="250"/>
        <v>0.20135928005786807</v>
      </c>
      <c r="DN29" s="19">
        <f t="shared" si="250"/>
        <v>0.22798581309682531</v>
      </c>
      <c r="DO29" s="19">
        <f t="shared" si="250"/>
        <v>0.12056530187652736</v>
      </c>
      <c r="DP29" s="19">
        <f t="shared" si="250"/>
        <v>3.3145681342698241E-2</v>
      </c>
      <c r="DQ29" s="19">
        <f t="shared" si="250"/>
        <v>0.16410628316114173</v>
      </c>
      <c r="DR29" s="19">
        <f t="shared" si="250"/>
        <v>6.386574215308638E-2</v>
      </c>
      <c r="DS29" s="19">
        <f t="shared" si="250"/>
        <v>9.0350268899164643E-2</v>
      </c>
      <c r="DT29" s="19">
        <f t="shared" si="250"/>
        <v>0.15215983186950899</v>
      </c>
      <c r="DU29" s="19">
        <f t="shared" si="250"/>
        <v>0.23269174378489255</v>
      </c>
      <c r="DV29" s="19">
        <f t="shared" si="250"/>
        <v>0.37557366214375087</v>
      </c>
      <c r="DW29" s="19">
        <f t="shared" si="250"/>
        <v>0.35320309724687893</v>
      </c>
      <c r="DX29" s="19">
        <f t="shared" si="250"/>
        <v>0.25673262233663285</v>
      </c>
      <c r="DY29" s="19">
        <f t="shared" si="250"/>
        <v>0.21320107574671043</v>
      </c>
      <c r="DZ29" s="19">
        <f t="shared" si="250"/>
        <v>0.20344090319793451</v>
      </c>
      <c r="EA29" s="19">
        <f t="shared" ref="EA29:GL29" si="251">EA10/DO10-1</f>
        <v>0.31302786384447745</v>
      </c>
      <c r="EB29" s="19">
        <f t="shared" si="251"/>
        <v>0.29034089432206356</v>
      </c>
      <c r="EC29" s="19">
        <f t="shared" si="251"/>
        <v>8.3147003217622029E-2</v>
      </c>
      <c r="ED29" s="19">
        <f t="shared" si="251"/>
        <v>0.13993907989624543</v>
      </c>
      <c r="EE29" s="19">
        <f t="shared" si="251"/>
        <v>0.13141065393608065</v>
      </c>
      <c r="EF29" s="19">
        <f t="shared" si="251"/>
        <v>2.5540505020300142E-2</v>
      </c>
      <c r="EG29" s="19">
        <f t="shared" si="251"/>
        <v>-0.14792317322567239</v>
      </c>
      <c r="EH29" s="19">
        <f t="shared" si="251"/>
        <v>-0.2310464192377476</v>
      </c>
      <c r="EI29" s="19">
        <f t="shared" si="251"/>
        <v>-0.17493959937108705</v>
      </c>
      <c r="EJ29" s="19">
        <f t="shared" si="251"/>
        <v>-6.0764545894185007E-2</v>
      </c>
      <c r="EK29" s="19">
        <f t="shared" si="251"/>
        <v>-0.10646970236677666</v>
      </c>
      <c r="EL29" s="19">
        <f t="shared" si="251"/>
        <v>-6.3097493694599383E-2</v>
      </c>
      <c r="EM29" s="19">
        <f t="shared" si="251"/>
        <v>-4.7555985269109424E-2</v>
      </c>
      <c r="EN29" s="19">
        <f t="shared" si="251"/>
        <v>-6.3635509713618865E-2</v>
      </c>
      <c r="EO29" s="19">
        <f t="shared" si="251"/>
        <v>2.5509519279794723E-2</v>
      </c>
      <c r="EP29" s="19">
        <f t="shared" si="251"/>
        <v>2.267933258939081E-2</v>
      </c>
      <c r="EQ29" s="19">
        <f t="shared" si="251"/>
        <v>1.9043134181214505E-2</v>
      </c>
      <c r="ER29" s="19">
        <f t="shared" si="251"/>
        <v>6.2038932678188496E-2</v>
      </c>
      <c r="ES29" s="19">
        <f t="shared" si="251"/>
        <v>0.20600656234958192</v>
      </c>
      <c r="ET29" s="19">
        <f t="shared" si="251"/>
        <v>0.25437385942331292</v>
      </c>
      <c r="EU29" s="19">
        <f t="shared" si="251"/>
        <v>0.15053156592742156</v>
      </c>
      <c r="EV29" s="19">
        <f t="shared" si="251"/>
        <v>-1.5694794477721152E-2</v>
      </c>
      <c r="EW29" s="19">
        <f t="shared" si="251"/>
        <v>3.107743714393818E-2</v>
      </c>
      <c r="EX29" s="19">
        <f t="shared" si="251"/>
        <v>-1.6454667616291108E-2</v>
      </c>
      <c r="EY29" s="19">
        <f t="shared" si="251"/>
        <v>-8.7415712667546219E-2</v>
      </c>
      <c r="EZ29" s="19">
        <f t="shared" si="251"/>
        <v>-2.0961378742733738E-2</v>
      </c>
      <c r="FA29" s="19">
        <f t="shared" si="251"/>
        <v>-8.1847384122469391E-2</v>
      </c>
      <c r="FB29" s="19">
        <f t="shared" si="251"/>
        <v>-5.2253204504766892E-2</v>
      </c>
      <c r="FC29" s="19">
        <f t="shared" si="251"/>
        <v>-4.2475561182588217E-2</v>
      </c>
      <c r="FD29" s="19">
        <f t="shared" si="251"/>
        <v>-1.1634743931916769E-2</v>
      </c>
      <c r="FE29" s="19">
        <f t="shared" si="251"/>
        <v>1.1737976295334018E-2</v>
      </c>
      <c r="FF29" s="19">
        <f t="shared" si="251"/>
        <v>-1.2257937641897532E-2</v>
      </c>
      <c r="FG29" s="19">
        <f t="shared" si="251"/>
        <v>-8.6389862588740485E-3</v>
      </c>
      <c r="FH29" s="19">
        <f t="shared" si="251"/>
        <v>8.5607604984160091E-2</v>
      </c>
      <c r="FI29" s="19">
        <f t="shared" si="251"/>
        <v>4.834378593791544E-2</v>
      </c>
      <c r="FJ29" s="19">
        <f t="shared" si="251"/>
        <v>8.2462092705978929E-2</v>
      </c>
      <c r="FK29" s="19">
        <f t="shared" si="251"/>
        <v>0.16575371742231826</v>
      </c>
      <c r="FL29" s="19">
        <f t="shared" si="251"/>
        <v>0.12323814241119391</v>
      </c>
      <c r="FM29" s="19">
        <f t="shared" si="251"/>
        <v>0.1440239158590646</v>
      </c>
      <c r="FN29" s="19">
        <f t="shared" si="251"/>
        <v>0.10485197049435691</v>
      </c>
      <c r="FO29" s="19">
        <f t="shared" si="251"/>
        <v>4.1007865741859106E-2</v>
      </c>
      <c r="FP29" s="19">
        <f t="shared" si="251"/>
        <v>5.8062821073948889E-2</v>
      </c>
      <c r="FQ29" s="19">
        <f t="shared" si="251"/>
        <v>7.487990412734602E-2</v>
      </c>
      <c r="FR29" s="19">
        <f t="shared" si="251"/>
        <v>3.2001165469725867E-2</v>
      </c>
      <c r="FS29" s="19">
        <f t="shared" si="251"/>
        <v>-7.7376326776049664E-3</v>
      </c>
      <c r="FT29" s="19">
        <f t="shared" si="251"/>
        <v>-7.6830512123894024E-2</v>
      </c>
      <c r="FU29" s="19">
        <f t="shared" si="251"/>
        <v>-0.10573292259811184</v>
      </c>
      <c r="FV29" s="19">
        <f t="shared" si="251"/>
        <v>-8.7681218684369289E-2</v>
      </c>
      <c r="FW29" s="19">
        <f t="shared" si="251"/>
        <v>-0.15397616566126104</v>
      </c>
      <c r="FX29" s="19">
        <f t="shared" si="251"/>
        <v>-0.11580238412100907</v>
      </c>
      <c r="FY29" s="19">
        <f t="shared" si="251"/>
        <v>-0.13204087050543667</v>
      </c>
      <c r="FZ29" s="19">
        <f t="shared" si="251"/>
        <v>-2.6086996259206297E-2</v>
      </c>
      <c r="GA29" s="19">
        <f t="shared" si="251"/>
        <v>8.6619337041635713E-2</v>
      </c>
      <c r="GB29" s="19">
        <f t="shared" si="251"/>
        <v>4.6712157354531048E-2</v>
      </c>
      <c r="GC29" s="19">
        <f t="shared" si="251"/>
        <v>8.9222140201630218E-3</v>
      </c>
      <c r="GD29" s="19">
        <f t="shared" si="251"/>
        <v>0.11587124252756831</v>
      </c>
      <c r="GE29" s="19">
        <f t="shared" si="251"/>
        <v>0.15284762939111207</v>
      </c>
      <c r="GF29" s="19">
        <f t="shared" si="251"/>
        <v>0.19739234599623701</v>
      </c>
      <c r="GG29" s="19">
        <f t="shared" si="251"/>
        <v>0.2521326116608833</v>
      </c>
      <c r="GH29" s="19">
        <f t="shared" si="251"/>
        <v>0.19371865818532763</v>
      </c>
      <c r="GI29" s="19">
        <f t="shared" si="251"/>
        <v>0.25680626773846571</v>
      </c>
      <c r="GJ29" s="19">
        <f t="shared" si="251"/>
        <v>0.18440387026165483</v>
      </c>
      <c r="GK29" s="19">
        <f t="shared" si="251"/>
        <v>0.21259504893954206</v>
      </c>
      <c r="GL29" s="19">
        <f t="shared" si="251"/>
        <v>0.12538573252042085</v>
      </c>
      <c r="GM29" s="19">
        <f t="shared" ref="GM29:JM29" si="252">GM10/GA10-1</f>
        <v>7.3209373073921391E-2</v>
      </c>
      <c r="GN29" s="19">
        <f t="shared" si="252"/>
        <v>0.13830932352733916</v>
      </c>
      <c r="GO29" s="19">
        <f t="shared" si="252"/>
        <v>9.7752266187407955E-2</v>
      </c>
      <c r="GP29" s="19">
        <f t="shared" si="252"/>
        <v>8.9012201257470114E-3</v>
      </c>
      <c r="GQ29" s="19">
        <f t="shared" si="252"/>
        <v>2.7864316630503927E-2</v>
      </c>
      <c r="GR29" s="19">
        <f t="shared" si="252"/>
        <v>6.0027149939553492E-2</v>
      </c>
      <c r="GS29" s="19">
        <f t="shared" si="252"/>
        <v>2.0682973423527651E-2</v>
      </c>
      <c r="GT29" s="19">
        <f t="shared" si="252"/>
        <v>1.9213112630272366E-2</v>
      </c>
      <c r="GU29" s="19">
        <f t="shared" si="252"/>
        <v>8.5628286936034748E-3</v>
      </c>
      <c r="GV29" s="19">
        <f t="shared" si="252"/>
        <v>1.5654481535595677E-2</v>
      </c>
      <c r="GW29" s="19">
        <f t="shared" si="252"/>
        <v>-8.8058301389029037E-3</v>
      </c>
      <c r="GX29" s="19">
        <f t="shared" si="252"/>
        <v>-2.7942304161601927E-2</v>
      </c>
      <c r="GY29" s="19">
        <f t="shared" si="252"/>
        <v>-2.4582547611854078E-2</v>
      </c>
      <c r="GZ29" s="19">
        <f t="shared" si="252"/>
        <v>-8.7709677474954839E-2</v>
      </c>
      <c r="HA29" s="19">
        <f t="shared" si="252"/>
        <v>-4.7209041558741616E-2</v>
      </c>
      <c r="HB29" s="19">
        <f t="shared" si="252"/>
        <v>-2.4187422540423276E-2</v>
      </c>
      <c r="HC29" s="19">
        <f t="shared" si="252"/>
        <v>-4.2469464128564449E-2</v>
      </c>
      <c r="HD29" s="19">
        <f t="shared" si="252"/>
        <v>-3.6682524331984712E-2</v>
      </c>
      <c r="HE29" s="19">
        <f t="shared" si="252"/>
        <v>-1.7420786587543535E-2</v>
      </c>
      <c r="HF29" s="19">
        <f t="shared" si="252"/>
        <v>3.0616880096077326E-2</v>
      </c>
      <c r="HG29" s="19">
        <f t="shared" si="252"/>
        <v>2.5998675764766777E-2</v>
      </c>
      <c r="HH29" s="19">
        <f t="shared" si="252"/>
        <v>5.4187866629832548E-2</v>
      </c>
      <c r="HI29" s="19">
        <f t="shared" si="252"/>
        <v>5.3215134366683348E-2</v>
      </c>
      <c r="HJ29" s="19">
        <f t="shared" si="252"/>
        <v>5.2123970141999099E-2</v>
      </c>
      <c r="HK29" s="19">
        <f t="shared" si="252"/>
        <v>4.1680871986256696E-2</v>
      </c>
      <c r="HL29" s="19">
        <f t="shared" si="252"/>
        <v>3.7869563813016205E-2</v>
      </c>
      <c r="HM29" s="19">
        <f t="shared" si="252"/>
        <v>3.7552694242963813E-2</v>
      </c>
      <c r="HN29" s="19">
        <f t="shared" si="252"/>
        <v>5.7542560741300486E-2</v>
      </c>
      <c r="HO29" s="19">
        <f t="shared" si="252"/>
        <v>4.0791050858772548E-2</v>
      </c>
      <c r="HP29" s="19">
        <f t="shared" si="252"/>
        <v>1.9587515237139419E-2</v>
      </c>
      <c r="HQ29" s="19">
        <f t="shared" si="252"/>
        <v>1.1041564689151073E-2</v>
      </c>
      <c r="HR29" s="19">
        <f t="shared" si="252"/>
        <v>-1.2065808875123207E-2</v>
      </c>
      <c r="HS29" s="19">
        <f t="shared" si="252"/>
        <v>-1.0467938251976339E-2</v>
      </c>
      <c r="HT29" s="19">
        <f t="shared" si="252"/>
        <v>-5.1057267184822175E-2</v>
      </c>
      <c r="HU29" s="19">
        <f t="shared" si="252"/>
        <v>-7.2027524013475674E-2</v>
      </c>
      <c r="HV29" s="19">
        <f t="shared" si="252"/>
        <v>-9.8315181487373837E-2</v>
      </c>
      <c r="HW29" s="19">
        <f t="shared" si="252"/>
        <v>-0.13902771511153122</v>
      </c>
      <c r="HX29" s="19">
        <f t="shared" si="252"/>
        <v>-0.13690677314757449</v>
      </c>
      <c r="HY29" s="19">
        <f t="shared" si="252"/>
        <v>-0.12989209173187255</v>
      </c>
      <c r="HZ29" s="19">
        <f t="shared" si="252"/>
        <v>-0.13390854345848713</v>
      </c>
      <c r="IA29" s="19">
        <f t="shared" si="252"/>
        <v>-0.13629215128357397</v>
      </c>
      <c r="IB29" s="19">
        <f t="shared" si="252"/>
        <v>-0.1453561325955578</v>
      </c>
      <c r="IC29" s="19">
        <f t="shared" si="252"/>
        <v>-0.16662368291623608</v>
      </c>
      <c r="ID29" s="19">
        <f t="shared" si="252"/>
        <v>-0.18247272434866724</v>
      </c>
      <c r="IE29" s="19">
        <f t="shared" si="252"/>
        <v>-0.22098717986195593</v>
      </c>
      <c r="IF29" s="19">
        <f t="shared" si="252"/>
        <v>-0.21709888076556938</v>
      </c>
      <c r="IG29" s="19">
        <f t="shared" si="252"/>
        <v>-0.25967744256966285</v>
      </c>
      <c r="IH29" s="19">
        <f t="shared" si="252"/>
        <v>-0.24921192325743824</v>
      </c>
      <c r="II29" s="19">
        <f t="shared" si="252"/>
        <v>-0.18764810424447376</v>
      </c>
      <c r="IJ29" s="19">
        <f t="shared" si="252"/>
        <v>-0.16233864240887252</v>
      </c>
      <c r="IK29" s="19">
        <f t="shared" si="252"/>
        <v>-0.11558559505024568</v>
      </c>
      <c r="IL29" s="19">
        <f t="shared" si="252"/>
        <v>-0.16633481616771872</v>
      </c>
      <c r="IM29" s="19">
        <f t="shared" si="252"/>
        <v>-0.17844643583435493</v>
      </c>
      <c r="IN29" s="19">
        <f t="shared" si="252"/>
        <v>-0.17651157398382866</v>
      </c>
      <c r="IO29" s="19">
        <f t="shared" si="252"/>
        <v>-0.16545651528654182</v>
      </c>
      <c r="IP29" s="19">
        <f t="shared" si="252"/>
        <v>-0.16644924322742305</v>
      </c>
      <c r="IQ29" s="19">
        <f t="shared" si="252"/>
        <v>-0.14777935250243357</v>
      </c>
      <c r="IR29" s="19">
        <f t="shared" si="252"/>
        <v>-0.16538529034796079</v>
      </c>
      <c r="IS29" s="19">
        <f t="shared" si="252"/>
        <v>-0.164014539778507</v>
      </c>
      <c r="IT29" s="19">
        <f t="shared" si="252"/>
        <v>-0.15154545203299263</v>
      </c>
      <c r="IU29" s="19">
        <f t="shared" si="252"/>
        <v>-0.21623484261820736</v>
      </c>
      <c r="IV29" s="19">
        <f t="shared" si="252"/>
        <v>-0.24522835376257646</v>
      </c>
      <c r="IW29" s="19">
        <f t="shared" si="252"/>
        <v>-0.29579589781410798</v>
      </c>
      <c r="IX29" s="19">
        <f t="shared" si="252"/>
        <v>-0.21328133445367514</v>
      </c>
      <c r="IY29" s="19">
        <f t="shared" si="252"/>
        <v>-0.24220337245881551</v>
      </c>
      <c r="IZ29" s="19">
        <f t="shared" si="252"/>
        <v>-0.22144391265318453</v>
      </c>
      <c r="JA29" s="19">
        <f t="shared" si="252"/>
        <v>-0.19378163368541457</v>
      </c>
      <c r="JB29" s="19">
        <f t="shared" si="252"/>
        <v>-0.16923594817894838</v>
      </c>
      <c r="JC29" s="19">
        <f t="shared" si="252"/>
        <v>-0.16349381291643195</v>
      </c>
      <c r="JD29" s="19">
        <f t="shared" si="252"/>
        <v>-0.13652671840025765</v>
      </c>
      <c r="JE29" s="19">
        <f t="shared" si="252"/>
        <v>1.8809557565184098E-2</v>
      </c>
      <c r="JF29" s="19">
        <f t="shared" si="252"/>
        <v>6.2342683445826719E-2</v>
      </c>
      <c r="JG29" s="19">
        <f t="shared" si="252"/>
        <v>0.11194301468723977</v>
      </c>
      <c r="JH29" s="19">
        <f t="shared" si="252"/>
        <v>0.15723151532343316</v>
      </c>
      <c r="JI29" s="19">
        <f t="shared" si="252"/>
        <v>0.23278883744899903</v>
      </c>
      <c r="JJ29" s="19">
        <f t="shared" si="252"/>
        <v>0.13672986872669202</v>
      </c>
      <c r="JK29" s="19">
        <f t="shared" si="252"/>
        <v>0.28934347269960625</v>
      </c>
      <c r="JL29" s="19">
        <f t="shared" si="252"/>
        <v>0.25919742884753894</v>
      </c>
      <c r="JM29" s="19">
        <f t="shared" si="252"/>
        <v>0.15389656123456219</v>
      </c>
      <c r="JN29" s="19">
        <f t="shared" si="235"/>
        <v>0.21823816677785901</v>
      </c>
      <c r="JO29" s="19">
        <f t="shared" si="235"/>
        <v>0.22406758814952754</v>
      </c>
      <c r="JP29" s="19">
        <f t="shared" si="235"/>
        <v>0.27497982355739992</v>
      </c>
      <c r="JQ29" s="19">
        <f t="shared" si="235"/>
        <v>9.7787032682078223E-2</v>
      </c>
      <c r="JR29" s="19">
        <f t="shared" si="235"/>
        <v>1.324714796736659E-2</v>
      </c>
      <c r="JS29" s="19">
        <f t="shared" si="235"/>
        <v>8.7324117858079697E-2</v>
      </c>
      <c r="JT29" s="19">
        <f t="shared" si="235"/>
        <v>4.5630467042798939E-2</v>
      </c>
      <c r="JU29" s="19">
        <f t="shared" si="235"/>
        <v>-4.3270258321861488E-2</v>
      </c>
      <c r="JV29" s="19">
        <f t="shared" si="235"/>
        <v>7.7639126874369246E-3</v>
      </c>
      <c r="JW29" s="19">
        <f t="shared" si="235"/>
        <v>-5.6156052762939002E-2</v>
      </c>
      <c r="JX29" s="19">
        <f t="shared" si="235"/>
        <v>-6.5070748567408465E-4</v>
      </c>
      <c r="JY29" s="19">
        <f t="shared" si="235"/>
        <v>0.14806377336142451</v>
      </c>
      <c r="JZ29" s="19">
        <f t="shared" si="235"/>
        <v>4.4169332141813733E-2</v>
      </c>
      <c r="KA29" s="19">
        <f t="shared" si="235"/>
        <v>7.4785852957724108E-2</v>
      </c>
      <c r="KB29" s="19">
        <f t="shared" si="235"/>
        <v>-7.8842957670449687E-3</v>
      </c>
      <c r="KC29" s="19">
        <f t="shared" si="235"/>
        <v>0.12151199077599673</v>
      </c>
      <c r="KD29" s="19">
        <f t="shared" si="235"/>
        <v>2.7549035516437836E-2</v>
      </c>
      <c r="KE29" s="19">
        <f t="shared" si="235"/>
        <v>3.6294138933554709E-3</v>
      </c>
      <c r="KF29" s="19">
        <f t="shared" si="235"/>
        <v>3.5147879481465472E-2</v>
      </c>
      <c r="KG29" s="19">
        <f t="shared" si="235"/>
        <v>8.0774620071351944E-2</v>
      </c>
      <c r="KH29" s="19">
        <f t="shared" si="235"/>
        <v>4.3504551896148103E-2</v>
      </c>
      <c r="KI29" s="19">
        <f t="shared" si="235"/>
        <v>0.10753605340022143</v>
      </c>
      <c r="KJ29" s="19">
        <f t="shared" si="235"/>
        <v>0.1256644952778081</v>
      </c>
      <c r="KK29" s="19">
        <f t="shared" si="235"/>
        <v>6.1183643444625124E-2</v>
      </c>
      <c r="KL29" s="19">
        <f t="shared" si="235"/>
        <v>0.15419244395233456</v>
      </c>
      <c r="KM29" s="19">
        <f t="shared" si="235"/>
        <v>5.6981898169646605E-2</v>
      </c>
      <c r="KN29" s="19">
        <f t="shared" si="236"/>
        <v>7.4799041194642424E-2</v>
      </c>
      <c r="KO29" s="19">
        <f t="shared" si="237"/>
        <v>1.5424771120606362E-2</v>
      </c>
      <c r="KP29" s="19">
        <f t="shared" si="237"/>
        <v>4.9646916395195362E-2</v>
      </c>
      <c r="KQ29" s="19">
        <f t="shared" si="237"/>
        <v>4.8308358865303491E-2</v>
      </c>
      <c r="KR29" s="19">
        <f t="shared" si="237"/>
        <v>6.8554008229883889E-2</v>
      </c>
      <c r="KS29" s="19">
        <f t="shared" si="237"/>
        <v>4.2536866412446805E-2</v>
      </c>
      <c r="KT29" s="19">
        <f t="shared" si="237"/>
        <v>2.5270546151718865E-2</v>
      </c>
      <c r="KU29" s="19">
        <f t="shared" si="237"/>
        <v>3.0391391783890054E-2</v>
      </c>
      <c r="KV29" s="19">
        <f t="shared" si="237"/>
        <v>-3.8371483730334388E-2</v>
      </c>
      <c r="KW29" s="19">
        <f t="shared" si="237"/>
        <v>-6.4475672767888903E-2</v>
      </c>
      <c r="KX29" s="19">
        <f t="shared" si="237"/>
        <v>-6.8201587119682272E-2</v>
      </c>
      <c r="KY29" s="19">
        <f t="shared" si="237"/>
        <v>-1.1895435010263911E-2</v>
      </c>
      <c r="KZ29" s="19">
        <f t="shared" si="237"/>
        <v>-7.5243090612937991E-2</v>
      </c>
      <c r="LA29" s="19">
        <f t="shared" si="237"/>
        <v>-0.16596171999917886</v>
      </c>
      <c r="LB29" s="19">
        <f t="shared" si="237"/>
        <v>-9.2400397596527073E-3</v>
      </c>
      <c r="LC29" s="19">
        <f t="shared" si="237"/>
        <v>-5.2660207409574999E-2</v>
      </c>
      <c r="LD29" s="19">
        <f t="shared" si="237"/>
        <v>-9.774923706062788E-2</v>
      </c>
      <c r="LE29" s="19">
        <f t="shared" si="237"/>
        <v>-5.9737202298980052E-2</v>
      </c>
      <c r="LF29" s="19">
        <f t="shared" si="237"/>
        <v>-4.7150782373986289E-2</v>
      </c>
      <c r="LG29" s="19">
        <f t="shared" si="237"/>
        <v>-6.3209137319686359E-2</v>
      </c>
      <c r="LH29" s="19">
        <f t="shared" si="237"/>
        <v>-8.8157167092746458E-2</v>
      </c>
      <c r="LI29" s="19">
        <f t="shared" si="237"/>
        <v>-2.3603871530563425E-2</v>
      </c>
      <c r="LJ29" s="19">
        <f t="shared" si="237"/>
        <v>-7.8408209511046545E-2</v>
      </c>
      <c r="LK29" s="19">
        <f t="shared" si="237"/>
        <v>-7.3095262508111047E-2</v>
      </c>
      <c r="LL29" s="19">
        <f t="shared" si="237"/>
        <v>-4.4553750966372596E-2</v>
      </c>
      <c r="LM29" s="19">
        <f t="shared" si="237"/>
        <v>8.5386858594954873E-2</v>
      </c>
      <c r="LN29" s="19">
        <f t="shared" si="237"/>
        <v>-1.2537969906042501E-2</v>
      </c>
      <c r="LO29" s="19">
        <f t="shared" si="237"/>
        <v>5.246465359962782E-2</v>
      </c>
      <c r="LP29" s="19">
        <f t="shared" si="237"/>
        <v>8.0639669819988047E-2</v>
      </c>
      <c r="LQ29" s="19">
        <f t="shared" si="237"/>
        <v>8.3181568624219659E-2</v>
      </c>
      <c r="LR29" s="19">
        <f t="shared" si="237"/>
        <v>1.6301820680031387E-2</v>
      </c>
      <c r="LS29" s="19">
        <f t="shared" si="237"/>
        <v>-1.4346157514043334E-2</v>
      </c>
      <c r="LT29" s="19">
        <f t="shared" si="237"/>
        <v>3.9030979516501363E-2</v>
      </c>
      <c r="LU29" s="19">
        <f t="shared" si="237"/>
        <v>-5.6828542968631046E-2</v>
      </c>
      <c r="LV29" s="19">
        <f t="shared" si="237"/>
        <v>-0.12094077476965726</v>
      </c>
      <c r="LW29" s="19">
        <f t="shared" si="237"/>
        <v>-6.9037701990420919E-2</v>
      </c>
      <c r="LX29" s="19">
        <f t="shared" si="237"/>
        <v>1.9745848080209738E-2</v>
      </c>
      <c r="LY29" s="19">
        <f t="shared" si="249"/>
        <v>6.7511480212911756E-3</v>
      </c>
      <c r="LZ29" s="19">
        <f t="shared" si="249"/>
        <v>-7.717461961951777E-3</v>
      </c>
      <c r="MA29" s="19">
        <f t="shared" si="249"/>
        <v>-9.2285045010108702E-3</v>
      </c>
      <c r="MB29" s="19">
        <f t="shared" si="249"/>
        <v>-3.4908309973947227E-2</v>
      </c>
      <c r="MC29" s="19">
        <f t="shared" si="249"/>
        <v>-2.9786244850617982E-2</v>
      </c>
      <c r="MD29" s="19">
        <f t="shared" si="249"/>
        <v>4.4053713660476834E-2</v>
      </c>
      <c r="ME29" s="19">
        <f t="shared" si="249"/>
        <v>6.1251049887612874E-2</v>
      </c>
      <c r="MF29" s="19">
        <f t="shared" si="249"/>
        <v>9.6679840220128543E-2</v>
      </c>
      <c r="MG29" s="19">
        <f t="shared" si="249"/>
        <v>0.17346418737189917</v>
      </c>
      <c r="MH29" s="19">
        <f t="shared" si="249"/>
        <v>0.26320751435470857</v>
      </c>
      <c r="MI29" s="19">
        <f t="shared" si="249"/>
        <v>0.24240150927575588</v>
      </c>
      <c r="MJ29" s="19">
        <f t="shared" si="249"/>
        <v>0.19450927594791279</v>
      </c>
      <c r="MK29" s="19">
        <f t="shared" si="249"/>
        <v>0.17228744792917516</v>
      </c>
      <c r="ML29" s="19">
        <f t="shared" si="249"/>
        <v>0.22694745884820389</v>
      </c>
      <c r="MM29" s="19">
        <f t="shared" si="249"/>
        <v>0.14000247980758607</v>
      </c>
      <c r="MN29" s="19">
        <f t="shared" si="249"/>
        <v>0.25045018195841928</v>
      </c>
      <c r="MO29" s="19">
        <f t="shared" si="249"/>
        <v>0.18804454937910497</v>
      </c>
      <c r="MP29" s="19">
        <f t="shared" si="249"/>
        <v>0.18150596422228071</v>
      </c>
      <c r="MQ29" s="19">
        <f t="shared" si="249"/>
        <v>0.11079848340902232</v>
      </c>
      <c r="MR29" s="19">
        <f t="shared" si="249"/>
        <v>7.5807366064478021E-2</v>
      </c>
      <c r="MS29" s="19">
        <f t="shared" si="249"/>
        <v>4.5305766376788181E-2</v>
      </c>
      <c r="MT29" s="19">
        <f t="shared" si="249"/>
        <v>5.1742209005365858E-2</v>
      </c>
      <c r="MU29" s="19">
        <f t="shared" si="249"/>
        <v>7.8554187014114873E-3</v>
      </c>
      <c r="MV29" s="19">
        <f t="shared" si="249"/>
        <v>1.3678029080917087E-2</v>
      </c>
      <c r="MW29" s="19">
        <f t="shared" si="249"/>
        <v>1.4557561374934469E-2</v>
      </c>
      <c r="MX29" s="19">
        <f t="shared" si="249"/>
        <v>-1.3219077993003037E-2</v>
      </c>
      <c r="MY29" s="19">
        <f t="shared" si="249"/>
        <v>2.4141859755959727E-2</v>
      </c>
      <c r="MZ29" s="19">
        <f t="shared" si="249"/>
        <v>-5.5276023917448791E-2</v>
      </c>
      <c r="NA29" s="19">
        <f t="shared" si="249"/>
        <v>-7.6005342532187603E-2</v>
      </c>
      <c r="NB29" s="19">
        <f t="shared" si="249"/>
        <v>-8.3380033340617388E-2</v>
      </c>
      <c r="NC29" s="19">
        <f t="shared" si="249"/>
        <v>-4.9993434094165901E-2</v>
      </c>
      <c r="ND29" s="19">
        <f t="shared" si="249"/>
        <v>-5.5055179189591685E-2</v>
      </c>
      <c r="NE29" s="19">
        <f t="shared" si="249"/>
        <v>-6.1888721683544312E-2</v>
      </c>
      <c r="NF29" s="19">
        <f t="shared" si="249"/>
        <v>-0.1164301246205619</v>
      </c>
      <c r="NG29" s="19">
        <f t="shared" si="249"/>
        <v>-0.1380185139589547</v>
      </c>
      <c r="NH29" s="19">
        <f t="shared" si="239"/>
        <v>-0.15615494897835513</v>
      </c>
      <c r="NI29" s="19">
        <f t="shared" si="239"/>
        <v>-0.11651508673970112</v>
      </c>
      <c r="NJ29" s="19">
        <f t="shared" si="239"/>
        <v>-9.7084214443837857E-2</v>
      </c>
      <c r="NK29" s="19">
        <f t="shared" si="239"/>
        <v>-0.16181590213850339</v>
      </c>
      <c r="NL29" s="19">
        <f t="shared" si="239"/>
        <v>-0.10286606332774806</v>
      </c>
      <c r="NM29" s="19">
        <f t="shared" si="239"/>
        <v>-9.4247814563243715E-2</v>
      </c>
      <c r="NN29" s="19">
        <f t="shared" si="239"/>
        <v>-7.737343038919442E-2</v>
      </c>
      <c r="NO29" s="19">
        <f t="shared" si="239"/>
        <v>-3.9792155708155641E-2</v>
      </c>
      <c r="NP29" s="19">
        <f t="shared" si="239"/>
        <v>-1.4023052704720373E-2</v>
      </c>
      <c r="NQ29" s="19">
        <f t="shared" si="239"/>
        <v>2.5174703870282533E-2</v>
      </c>
      <c r="NR29" s="19">
        <f t="shared" si="239"/>
        <v>4.1510697276664121E-2</v>
      </c>
      <c r="NS29" s="19">
        <f t="shared" si="239"/>
        <v>0.10458453345040897</v>
      </c>
      <c r="NT29" s="19">
        <f t="shared" si="239"/>
        <v>7.4409660149121093E-2</v>
      </c>
      <c r="NU29" s="19">
        <f t="shared" si="239"/>
        <v>7.0399534117828289E-2</v>
      </c>
    </row>
    <row r="30" spans="1:385" ht="15.5" outlineLevel="1" thickBot="1" x14ac:dyDescent="0.9">
      <c r="A30" s="11" t="s">
        <v>23</v>
      </c>
      <c r="B30" s="18" t="s">
        <v>3</v>
      </c>
      <c r="C30" s="18" t="s">
        <v>3</v>
      </c>
      <c r="D30" s="18" t="s">
        <v>3</v>
      </c>
      <c r="E30" s="18" t="s">
        <v>3</v>
      </c>
      <c r="F30" s="18" t="s">
        <v>3</v>
      </c>
      <c r="G30" s="18" t="s">
        <v>3</v>
      </c>
      <c r="H30" s="18" t="s">
        <v>3</v>
      </c>
      <c r="I30" s="18" t="s">
        <v>3</v>
      </c>
      <c r="J30" s="18" t="s">
        <v>3</v>
      </c>
      <c r="K30" s="18" t="s">
        <v>3</v>
      </c>
      <c r="L30" s="18" t="s">
        <v>3</v>
      </c>
      <c r="M30" s="18" t="s">
        <v>3</v>
      </c>
      <c r="N30" s="18" t="s">
        <v>3</v>
      </c>
      <c r="O30" s="18" t="s">
        <v>3</v>
      </c>
      <c r="P30" s="18" t="s">
        <v>3</v>
      </c>
      <c r="Q30" s="18" t="s">
        <v>3</v>
      </c>
      <c r="R30" s="18" t="s">
        <v>3</v>
      </c>
      <c r="S30" s="18" t="s">
        <v>3</v>
      </c>
      <c r="T30" s="18" t="s">
        <v>3</v>
      </c>
      <c r="U30" s="18" t="s">
        <v>3</v>
      </c>
      <c r="V30" s="18" t="s">
        <v>3</v>
      </c>
      <c r="W30" s="18" t="s">
        <v>3</v>
      </c>
      <c r="X30" s="18" t="s">
        <v>3</v>
      </c>
      <c r="Y30" s="18" t="s">
        <v>3</v>
      </c>
      <c r="Z30" s="18" t="s">
        <v>3</v>
      </c>
      <c r="AA30" s="18" t="s">
        <v>3</v>
      </c>
      <c r="AB30" s="18" t="s">
        <v>3</v>
      </c>
      <c r="AC30" s="18" t="s">
        <v>3</v>
      </c>
      <c r="AD30" s="18" t="s">
        <v>3</v>
      </c>
      <c r="AE30" s="18" t="s">
        <v>3</v>
      </c>
      <c r="AF30" s="18" t="s">
        <v>3</v>
      </c>
      <c r="AG30" s="18" t="s">
        <v>3</v>
      </c>
      <c r="AH30" s="18" t="s">
        <v>3</v>
      </c>
      <c r="AI30" s="18" t="s">
        <v>3</v>
      </c>
      <c r="AJ30" s="18" t="s">
        <v>3</v>
      </c>
      <c r="AK30" s="18" t="s">
        <v>3</v>
      </c>
      <c r="AL30" s="18" t="s">
        <v>3</v>
      </c>
      <c r="AM30" s="18" t="s">
        <v>3</v>
      </c>
      <c r="AN30" s="18" t="s">
        <v>3</v>
      </c>
      <c r="AO30" s="18" t="s">
        <v>3</v>
      </c>
      <c r="AP30" s="18" t="s">
        <v>3</v>
      </c>
      <c r="AQ30" s="18" t="s">
        <v>3</v>
      </c>
      <c r="AR30" s="18" t="s">
        <v>3</v>
      </c>
      <c r="AS30" s="18" t="s">
        <v>3</v>
      </c>
      <c r="AT30" s="18" t="s">
        <v>3</v>
      </c>
      <c r="AU30" s="18" t="s">
        <v>3</v>
      </c>
      <c r="AV30" s="18" t="s">
        <v>3</v>
      </c>
      <c r="AW30" s="18" t="s">
        <v>3</v>
      </c>
      <c r="AX30" s="18" t="s">
        <v>3</v>
      </c>
      <c r="AY30" s="18" t="s">
        <v>3</v>
      </c>
      <c r="AZ30" s="18" t="s">
        <v>3</v>
      </c>
      <c r="BA30" s="18" t="s">
        <v>3</v>
      </c>
      <c r="BB30" s="18" t="s">
        <v>3</v>
      </c>
      <c r="BC30" s="18" t="s">
        <v>3</v>
      </c>
      <c r="BD30" s="18" t="s">
        <v>3</v>
      </c>
      <c r="BE30" s="18" t="s">
        <v>3</v>
      </c>
      <c r="BF30" s="18" t="s">
        <v>3</v>
      </c>
      <c r="BG30" s="18" t="s">
        <v>3</v>
      </c>
      <c r="BH30" s="18" t="s">
        <v>3</v>
      </c>
      <c r="BI30" s="18" t="s">
        <v>3</v>
      </c>
      <c r="BJ30" s="18" t="s">
        <v>3</v>
      </c>
      <c r="BK30" s="18" t="s">
        <v>3</v>
      </c>
      <c r="BL30" s="18" t="s">
        <v>3</v>
      </c>
      <c r="BM30" s="18" t="s">
        <v>3</v>
      </c>
      <c r="BN30" s="18" t="s">
        <v>3</v>
      </c>
      <c r="BO30" s="18" t="s">
        <v>3</v>
      </c>
      <c r="BP30" s="18" t="s">
        <v>3</v>
      </c>
      <c r="BQ30" s="18" t="s">
        <v>3</v>
      </c>
      <c r="BR30" s="18" t="s">
        <v>3</v>
      </c>
      <c r="BS30" s="18" t="s">
        <v>3</v>
      </c>
      <c r="BT30" s="18" t="s">
        <v>3</v>
      </c>
      <c r="BU30" s="18">
        <f t="shared" ref="BO30:DZ31" si="253">BU11/BI11-1</f>
        <v>0.18626926504914421</v>
      </c>
      <c r="BV30" s="18">
        <f t="shared" si="253"/>
        <v>0.10307902991052575</v>
      </c>
      <c r="BW30" s="18">
        <f t="shared" si="253"/>
        <v>6.9548915815228041E-2</v>
      </c>
      <c r="BX30" s="18">
        <f t="shared" si="253"/>
        <v>-5.6655724462320811E-2</v>
      </c>
      <c r="BY30" s="18">
        <f t="shared" si="253"/>
        <v>-7.5288018501482035E-2</v>
      </c>
      <c r="BZ30" s="18">
        <f t="shared" si="253"/>
        <v>6.3989777726488173E-2</v>
      </c>
      <c r="CA30" s="18">
        <f t="shared" si="253"/>
        <v>6.7466181679305626E-2</v>
      </c>
      <c r="CB30" s="18">
        <f t="shared" si="253"/>
        <v>2.0954004039337226E-2</v>
      </c>
      <c r="CC30" s="18">
        <f t="shared" si="253"/>
        <v>1.3177082477599189E-2</v>
      </c>
      <c r="CD30" s="18">
        <f t="shared" si="253"/>
        <v>2.4483144004141533E-3</v>
      </c>
      <c r="CE30" s="18">
        <f t="shared" si="253"/>
        <v>6.3659045918611934E-2</v>
      </c>
      <c r="CF30" s="18">
        <f t="shared" si="253"/>
        <v>9.1265522410897804E-2</v>
      </c>
      <c r="CG30" s="18">
        <f t="shared" si="253"/>
        <v>0.10528075800190617</v>
      </c>
      <c r="CH30" s="18">
        <f t="shared" si="253"/>
        <v>-0.23045349458822439</v>
      </c>
      <c r="CI30" s="18">
        <f t="shared" si="253"/>
        <v>-0.17658417020553252</v>
      </c>
      <c r="CJ30" s="18">
        <f t="shared" si="253"/>
        <v>-4.2704561266593832E-2</v>
      </c>
      <c r="CK30" s="18">
        <f t="shared" si="253"/>
        <v>2.11021835650409E-2</v>
      </c>
      <c r="CL30" s="18">
        <f t="shared" si="253"/>
        <v>-0.20826054387195225</v>
      </c>
      <c r="CM30" s="18">
        <f t="shared" si="253"/>
        <v>-0.2079013756094884</v>
      </c>
      <c r="CN30" s="18">
        <f t="shared" si="253"/>
        <v>-0.15871362878946049</v>
      </c>
      <c r="CO30" s="18">
        <f t="shared" si="253"/>
        <v>-0.19694209199674861</v>
      </c>
      <c r="CP30" s="18">
        <f t="shared" si="253"/>
        <v>-0.18463728396375356</v>
      </c>
      <c r="CQ30" s="18">
        <f t="shared" si="253"/>
        <v>-0.1414478415588164</v>
      </c>
      <c r="CR30" s="18">
        <f t="shared" si="253"/>
        <v>-6.6095071423421081E-2</v>
      </c>
      <c r="CS30" s="18">
        <f t="shared" si="253"/>
        <v>-3.7043473771331104E-2</v>
      </c>
      <c r="CT30" s="18">
        <f t="shared" si="253"/>
        <v>8.6600506890521567E-2</v>
      </c>
      <c r="CU30" s="18">
        <f t="shared" si="253"/>
        <v>7.6242108158970812E-2</v>
      </c>
      <c r="CV30" s="18">
        <f t="shared" si="253"/>
        <v>5.2459607572564515E-2</v>
      </c>
      <c r="CW30" s="18">
        <f t="shared" si="253"/>
        <v>4.1768964068368497E-2</v>
      </c>
      <c r="CX30" s="18">
        <f t="shared" si="253"/>
        <v>0.21134110328730071</v>
      </c>
      <c r="CY30" s="18">
        <f t="shared" si="253"/>
        <v>0.28163784836490269</v>
      </c>
      <c r="CZ30" s="18">
        <f t="shared" si="253"/>
        <v>0.28427900006251594</v>
      </c>
      <c r="DA30" s="18">
        <f t="shared" si="253"/>
        <v>0.23490277051401609</v>
      </c>
      <c r="DB30" s="18">
        <f t="shared" si="253"/>
        <v>0.18160279399265833</v>
      </c>
      <c r="DC30" s="18">
        <f t="shared" si="253"/>
        <v>0.11375545530298758</v>
      </c>
      <c r="DD30" s="18">
        <f t="shared" si="253"/>
        <v>0.11584978438397009</v>
      </c>
      <c r="DE30" s="18">
        <f t="shared" si="253"/>
        <v>0.20697965489900705</v>
      </c>
      <c r="DF30" s="18">
        <f t="shared" si="253"/>
        <v>0.47282009104095657</v>
      </c>
      <c r="DG30" s="18">
        <f t="shared" si="253"/>
        <v>0.26191236105162274</v>
      </c>
      <c r="DH30" s="18">
        <f t="shared" si="253"/>
        <v>0.25364911197378714</v>
      </c>
      <c r="DI30" s="18">
        <f t="shared" si="253"/>
        <v>9.8975079514970865E-2</v>
      </c>
      <c r="DJ30" s="18">
        <f t="shared" si="253"/>
        <v>9.8138766158628377E-2</v>
      </c>
      <c r="DK30" s="18">
        <f t="shared" si="253"/>
        <v>0.10091964935171482</v>
      </c>
      <c r="DL30" s="18">
        <f t="shared" si="253"/>
        <v>0.11198859881116818</v>
      </c>
      <c r="DM30" s="18">
        <f t="shared" si="253"/>
        <v>0.21013214148198855</v>
      </c>
      <c r="DN30" s="18">
        <f t="shared" si="253"/>
        <v>0.15271438170693719</v>
      </c>
      <c r="DO30" s="18">
        <f t="shared" si="253"/>
        <v>0.10154971658611189</v>
      </c>
      <c r="DP30" s="18">
        <f t="shared" si="253"/>
        <v>-5.6591422095144783E-2</v>
      </c>
      <c r="DQ30" s="18">
        <f t="shared" si="253"/>
        <v>3.0964728530220587E-2</v>
      </c>
      <c r="DR30" s="18">
        <f t="shared" si="253"/>
        <v>-7.5256978810042785E-2</v>
      </c>
      <c r="DS30" s="18">
        <f t="shared" si="253"/>
        <v>2.9700425476341774E-2</v>
      </c>
      <c r="DT30" s="18">
        <f t="shared" si="253"/>
        <v>3.8907347067566933E-2</v>
      </c>
      <c r="DU30" s="18">
        <f t="shared" si="253"/>
        <v>0.16060274379432693</v>
      </c>
      <c r="DV30" s="18">
        <f t="shared" si="253"/>
        <v>0.31983583317635889</v>
      </c>
      <c r="DW30" s="18">
        <f t="shared" si="253"/>
        <v>0.29797874708186689</v>
      </c>
      <c r="DX30" s="18">
        <f t="shared" si="253"/>
        <v>0.16144835121903478</v>
      </c>
      <c r="DY30" s="18">
        <f t="shared" si="253"/>
        <v>9.4827727064661804E-2</v>
      </c>
      <c r="DZ30" s="18">
        <f t="shared" si="253"/>
        <v>0.14824475555930672</v>
      </c>
      <c r="EA30" s="18">
        <f t="shared" ref="EA30:GL31" si="254">EA11/DO11-1</f>
        <v>0.2222952230826114</v>
      </c>
      <c r="EB30" s="18">
        <f t="shared" si="254"/>
        <v>0.35110759253018053</v>
      </c>
      <c r="EC30" s="18">
        <f t="shared" si="254"/>
        <v>5.6913723337380207E-2</v>
      </c>
      <c r="ED30" s="18">
        <f t="shared" si="254"/>
        <v>0.12266545419277142</v>
      </c>
      <c r="EE30" s="18">
        <f t="shared" si="254"/>
        <v>0.11239448108389061</v>
      </c>
      <c r="EF30" s="18">
        <f t="shared" si="254"/>
        <v>4.860418806388167E-2</v>
      </c>
      <c r="EG30" s="18">
        <f t="shared" si="254"/>
        <v>-0.15460589110500256</v>
      </c>
      <c r="EH30" s="18">
        <f t="shared" si="254"/>
        <v>-0.26295366120246888</v>
      </c>
      <c r="EI30" s="18">
        <f t="shared" si="254"/>
        <v>-0.22070879950145383</v>
      </c>
      <c r="EJ30" s="18">
        <f t="shared" si="254"/>
        <v>-9.6826311821275102E-2</v>
      </c>
      <c r="EK30" s="18">
        <f t="shared" si="254"/>
        <v>-6.8025630850804597E-2</v>
      </c>
      <c r="EL30" s="18">
        <f t="shared" si="254"/>
        <v>-4.7407872746220048E-2</v>
      </c>
      <c r="EM30" s="18">
        <f t="shared" si="254"/>
        <v>-5.6080742511447568E-2</v>
      </c>
      <c r="EN30" s="18">
        <f t="shared" si="254"/>
        <v>-6.621009022030222E-2</v>
      </c>
      <c r="EO30" s="18">
        <f t="shared" si="254"/>
        <v>5.156295121402743E-2</v>
      </c>
      <c r="EP30" s="18">
        <f t="shared" si="254"/>
        <v>-1.0421826546324953E-2</v>
      </c>
      <c r="EQ30" s="18">
        <f t="shared" si="254"/>
        <v>-9.5372502698689576E-3</v>
      </c>
      <c r="ER30" s="18">
        <f t="shared" si="254"/>
        <v>-3.3587639961765059E-2</v>
      </c>
      <c r="ES30" s="18">
        <f t="shared" si="254"/>
        <v>0.19220566373884629</v>
      </c>
      <c r="ET30" s="18">
        <f t="shared" si="254"/>
        <v>0.18763728176426753</v>
      </c>
      <c r="EU30" s="18">
        <f t="shared" si="254"/>
        <v>0.147545797522455</v>
      </c>
      <c r="EV30" s="18">
        <f t="shared" si="254"/>
        <v>-2.3801363515708274E-2</v>
      </c>
      <c r="EW30" s="18">
        <f t="shared" si="254"/>
        <v>-2.8904492537769055E-3</v>
      </c>
      <c r="EX30" s="18">
        <f t="shared" si="254"/>
        <v>-4.1801388650178017E-2</v>
      </c>
      <c r="EY30" s="18">
        <f t="shared" si="254"/>
        <v>-4.480082187977108E-2</v>
      </c>
      <c r="EZ30" s="18">
        <f t="shared" si="254"/>
        <v>-5.9862858365083094E-2</v>
      </c>
      <c r="FA30" s="18">
        <f t="shared" si="254"/>
        <v>-8.8844127444373644E-2</v>
      </c>
      <c r="FB30" s="18">
        <f t="shared" si="254"/>
        <v>-4.0707737438028246E-4</v>
      </c>
      <c r="FC30" s="18">
        <f t="shared" si="254"/>
        <v>-1.3548515599028033E-2</v>
      </c>
      <c r="FD30" s="18">
        <f t="shared" si="254"/>
        <v>6.604894249550286E-2</v>
      </c>
      <c r="FE30" s="18">
        <f t="shared" si="254"/>
        <v>-6.4276835850980429E-3</v>
      </c>
      <c r="FF30" s="18">
        <f t="shared" si="254"/>
        <v>4.5106301363467161E-2</v>
      </c>
      <c r="FG30" s="18">
        <f t="shared" si="254"/>
        <v>4.6271881797138814E-2</v>
      </c>
      <c r="FH30" s="18">
        <f t="shared" si="254"/>
        <v>0.11596980054385186</v>
      </c>
      <c r="FI30" s="18">
        <f t="shared" si="254"/>
        <v>9.6465474496325365E-2</v>
      </c>
      <c r="FJ30" s="18">
        <f t="shared" si="254"/>
        <v>0.11371108282303588</v>
      </c>
      <c r="FK30" s="18">
        <f t="shared" si="254"/>
        <v>0.1395683353882371</v>
      </c>
      <c r="FL30" s="18">
        <f t="shared" si="254"/>
        <v>0.23307891684238857</v>
      </c>
      <c r="FM30" s="18">
        <f t="shared" si="254"/>
        <v>0.2041293053700568</v>
      </c>
      <c r="FN30" s="18">
        <f t="shared" si="254"/>
        <v>8.710998218601218E-2</v>
      </c>
      <c r="FO30" s="18">
        <f t="shared" si="254"/>
        <v>-4.5635179733792386E-2</v>
      </c>
      <c r="FP30" s="18">
        <f t="shared" si="254"/>
        <v>4.6505785494142193E-2</v>
      </c>
      <c r="FQ30" s="18">
        <f t="shared" si="254"/>
        <v>0.10506218149912749</v>
      </c>
      <c r="FR30" s="18">
        <f t="shared" si="254"/>
        <v>0.10353585474807803</v>
      </c>
      <c r="FS30" s="18">
        <f t="shared" si="254"/>
        <v>-8.4910558496059663E-3</v>
      </c>
      <c r="FT30" s="18">
        <f t="shared" si="254"/>
        <v>-0.12631681346057089</v>
      </c>
      <c r="FU30" s="18">
        <f t="shared" si="254"/>
        <v>-0.12912912140699384</v>
      </c>
      <c r="FV30" s="18">
        <f t="shared" si="254"/>
        <v>-7.2404475738132357E-2</v>
      </c>
      <c r="FW30" s="18">
        <f t="shared" si="254"/>
        <v>1.9105373870172748E-2</v>
      </c>
      <c r="FX30" s="18">
        <f t="shared" si="254"/>
        <v>-0.17326433020755339</v>
      </c>
      <c r="FY30" s="18">
        <f t="shared" si="254"/>
        <v>-0.10670337743534675</v>
      </c>
      <c r="FZ30" s="18">
        <f t="shared" si="254"/>
        <v>1.8882519272358511E-3</v>
      </c>
      <c r="GA30" s="18">
        <f t="shared" si="254"/>
        <v>0.1431287742375813</v>
      </c>
      <c r="GB30" s="18">
        <f t="shared" si="254"/>
        <v>8.8704328005546618E-2</v>
      </c>
      <c r="GC30" s="18">
        <f t="shared" si="254"/>
        <v>9.5099536930700612E-2</v>
      </c>
      <c r="GD30" s="18">
        <f t="shared" si="254"/>
        <v>0.11510257299885751</v>
      </c>
      <c r="GE30" s="18">
        <f t="shared" si="254"/>
        <v>0.17431299108509601</v>
      </c>
      <c r="GF30" s="18">
        <f t="shared" si="254"/>
        <v>0.32483158071356577</v>
      </c>
      <c r="GG30" s="18">
        <f t="shared" si="254"/>
        <v>0.31073694692151976</v>
      </c>
      <c r="GH30" s="18">
        <f t="shared" si="254"/>
        <v>0.21330678079230259</v>
      </c>
      <c r="GI30" s="18">
        <f t="shared" si="254"/>
        <v>0.10257032522580034</v>
      </c>
      <c r="GJ30" s="18">
        <f t="shared" si="254"/>
        <v>0.264178783108308</v>
      </c>
      <c r="GK30" s="18">
        <f t="shared" si="254"/>
        <v>0.20327928637396453</v>
      </c>
      <c r="GL30" s="18">
        <f t="shared" si="254"/>
        <v>0.18459432851296231</v>
      </c>
      <c r="GM30" s="18">
        <f t="shared" ref="GM30:JM31" si="255">GM11/GA11-1</f>
        <v>0.11401621324433542</v>
      </c>
      <c r="GN30" s="18">
        <f t="shared" si="255"/>
        <v>0.13083142619249455</v>
      </c>
      <c r="GO30" s="18">
        <f t="shared" si="255"/>
        <v>8.9034139123189915E-2</v>
      </c>
      <c r="GP30" s="18">
        <f t="shared" si="255"/>
        <v>-2.9088759751937809E-2</v>
      </c>
      <c r="GQ30" s="18">
        <f t="shared" si="255"/>
        <v>2.5004223999818054E-2</v>
      </c>
      <c r="GR30" s="18">
        <f t="shared" si="255"/>
        <v>3.4124417495664083E-2</v>
      </c>
      <c r="GS30" s="18">
        <f t="shared" si="255"/>
        <v>-1.6409509405182154E-2</v>
      </c>
      <c r="GT30" s="18">
        <f t="shared" si="255"/>
        <v>1.5692027192599545E-2</v>
      </c>
      <c r="GU30" s="18">
        <f t="shared" si="255"/>
        <v>-4.8002649580800583E-3</v>
      </c>
      <c r="GV30" s="18">
        <f t="shared" si="255"/>
        <v>4.4562506287116666E-2</v>
      </c>
      <c r="GW30" s="18">
        <f t="shared" si="255"/>
        <v>-4.1935555229178911E-2</v>
      </c>
      <c r="GX30" s="18">
        <f t="shared" si="255"/>
        <v>-7.0212619719841385E-2</v>
      </c>
      <c r="GY30" s="18">
        <f t="shared" si="255"/>
        <v>-4.6177619483860344E-2</v>
      </c>
      <c r="GZ30" s="18">
        <f t="shared" si="255"/>
        <v>-5.7236334932819211E-2</v>
      </c>
      <c r="HA30" s="18">
        <f t="shared" si="255"/>
        <v>-6.6896053549851286E-2</v>
      </c>
      <c r="HB30" s="18">
        <f t="shared" si="255"/>
        <v>-3.8425867038413108E-2</v>
      </c>
      <c r="HC30" s="18">
        <f t="shared" si="255"/>
        <v>-2.2767022409027726E-2</v>
      </c>
      <c r="HD30" s="18">
        <f t="shared" si="255"/>
        <v>-5.3167041044514307E-2</v>
      </c>
      <c r="HE30" s="18">
        <f t="shared" si="255"/>
        <v>-3.2363990381556129E-2</v>
      </c>
      <c r="HF30" s="18">
        <f t="shared" si="255"/>
        <v>3.5636060096467803E-2</v>
      </c>
      <c r="HG30" s="18">
        <f t="shared" si="255"/>
        <v>1.6371424152835212E-2</v>
      </c>
      <c r="HH30" s="18">
        <f t="shared" si="255"/>
        <v>5.4749746230986496E-4</v>
      </c>
      <c r="HI30" s="18">
        <f t="shared" si="255"/>
        <v>8.8268786558855838E-2</v>
      </c>
      <c r="HJ30" s="18">
        <f t="shared" si="255"/>
        <v>6.2635637124049737E-2</v>
      </c>
      <c r="HK30" s="18">
        <f t="shared" si="255"/>
        <v>6.5245684561535899E-2</v>
      </c>
      <c r="HL30" s="18">
        <f t="shared" si="255"/>
        <v>-3.2315134854584704E-3</v>
      </c>
      <c r="HM30" s="18">
        <f t="shared" si="255"/>
        <v>1.1496169773471676E-2</v>
      </c>
      <c r="HN30" s="18">
        <f t="shared" si="255"/>
        <v>7.311918630414671E-2</v>
      </c>
      <c r="HO30" s="18">
        <f t="shared" si="255"/>
        <v>7.1510093943343289E-3</v>
      </c>
      <c r="HP30" s="18">
        <f t="shared" si="255"/>
        <v>3.0004166803739407E-2</v>
      </c>
      <c r="HQ30" s="18">
        <f t="shared" si="255"/>
        <v>2.0539862025467093E-2</v>
      </c>
      <c r="HR30" s="18">
        <f t="shared" si="255"/>
        <v>-4.7495883334994105E-2</v>
      </c>
      <c r="HS30" s="18">
        <f t="shared" si="255"/>
        <v>-5.4944555974854148E-2</v>
      </c>
      <c r="HT30" s="18">
        <f t="shared" si="255"/>
        <v>-6.6077573618705476E-2</v>
      </c>
      <c r="HU30" s="18">
        <f t="shared" si="255"/>
        <v>-0.15910902459655563</v>
      </c>
      <c r="HV30" s="18">
        <f t="shared" si="255"/>
        <v>-0.12048572268499746</v>
      </c>
      <c r="HW30" s="18">
        <f t="shared" si="255"/>
        <v>-0.16341947420343861</v>
      </c>
      <c r="HX30" s="18">
        <f t="shared" si="255"/>
        <v>-0.16883855312144758</v>
      </c>
      <c r="HY30" s="18">
        <f t="shared" si="255"/>
        <v>-0.14695381580631628</v>
      </c>
      <c r="HZ30" s="18">
        <f t="shared" si="255"/>
        <v>-0.14280509374147077</v>
      </c>
      <c r="IA30" s="18">
        <f t="shared" si="255"/>
        <v>-0.13488857017481615</v>
      </c>
      <c r="IB30" s="18">
        <f t="shared" si="255"/>
        <v>-0.17438123261053207</v>
      </c>
      <c r="IC30" s="18">
        <f t="shared" si="255"/>
        <v>-0.20168071832655821</v>
      </c>
      <c r="ID30" s="18">
        <f t="shared" si="255"/>
        <v>-0.16922468258862444</v>
      </c>
      <c r="IE30" s="18">
        <f t="shared" si="255"/>
        <v>-0.20070501961090548</v>
      </c>
      <c r="IF30" s="18">
        <f t="shared" si="255"/>
        <v>-0.24517841857470346</v>
      </c>
      <c r="IG30" s="18">
        <f t="shared" si="255"/>
        <v>-0.23207297469183752</v>
      </c>
      <c r="IH30" s="18">
        <f t="shared" si="255"/>
        <v>-0.27808887086288614</v>
      </c>
      <c r="II30" s="18">
        <f t="shared" si="255"/>
        <v>-0.21829056116520884</v>
      </c>
      <c r="IJ30" s="18">
        <f t="shared" si="255"/>
        <v>-0.18128774561083716</v>
      </c>
      <c r="IK30" s="18">
        <f t="shared" si="255"/>
        <v>-0.1564215776117035</v>
      </c>
      <c r="IL30" s="18">
        <f t="shared" si="255"/>
        <v>-0.17159495827353699</v>
      </c>
      <c r="IM30" s="18">
        <f t="shared" si="255"/>
        <v>-0.12695832474776658</v>
      </c>
      <c r="IN30" s="18">
        <f t="shared" si="255"/>
        <v>-0.16649997066678346</v>
      </c>
      <c r="IO30" s="18">
        <f t="shared" si="255"/>
        <v>-0.106912634631113</v>
      </c>
      <c r="IP30" s="18">
        <f t="shared" si="255"/>
        <v>-0.18226138726905761</v>
      </c>
      <c r="IQ30" s="18">
        <f t="shared" si="255"/>
        <v>-0.15491417299396304</v>
      </c>
      <c r="IR30" s="18">
        <f t="shared" si="255"/>
        <v>-0.13726642394693345</v>
      </c>
      <c r="IS30" s="18">
        <f t="shared" si="255"/>
        <v>-0.15791819141025487</v>
      </c>
      <c r="IT30" s="18">
        <f t="shared" si="255"/>
        <v>-0.16527712622376811</v>
      </c>
      <c r="IU30" s="18">
        <f t="shared" si="255"/>
        <v>-0.24997498468792645</v>
      </c>
      <c r="IV30" s="18">
        <f t="shared" si="255"/>
        <v>-0.21378617750752749</v>
      </c>
      <c r="IW30" s="18">
        <f t="shared" si="255"/>
        <v>-0.25298459687270436</v>
      </c>
      <c r="IX30" s="18">
        <f t="shared" si="255"/>
        <v>-0.26931564515955608</v>
      </c>
      <c r="IY30" s="18">
        <f t="shared" si="255"/>
        <v>-0.29524238284567417</v>
      </c>
      <c r="IZ30" s="18">
        <f t="shared" si="255"/>
        <v>-0.24042772800729606</v>
      </c>
      <c r="JA30" s="18">
        <f t="shared" si="255"/>
        <v>-0.23716021371060914</v>
      </c>
      <c r="JB30" s="18">
        <f t="shared" si="255"/>
        <v>-0.13437718449528202</v>
      </c>
      <c r="JC30" s="18">
        <f t="shared" si="255"/>
        <v>-0.16550264648562485</v>
      </c>
      <c r="JD30" s="18">
        <f t="shared" si="255"/>
        <v>-0.13704468125981994</v>
      </c>
      <c r="JE30" s="18">
        <f t="shared" si="255"/>
        <v>-6.0748717512035588E-2</v>
      </c>
      <c r="JF30" s="18">
        <f t="shared" si="255"/>
        <v>0.11969046958154217</v>
      </c>
      <c r="JG30" s="18">
        <f t="shared" si="255"/>
        <v>0.23737258171470033</v>
      </c>
      <c r="JH30" s="18">
        <f t="shared" si="255"/>
        <v>0.22509137270049995</v>
      </c>
      <c r="JI30" s="18">
        <f t="shared" si="255"/>
        <v>0.28150162563843861</v>
      </c>
      <c r="JJ30" s="18">
        <f t="shared" si="255"/>
        <v>0.30254951281121811</v>
      </c>
      <c r="JK30" s="18">
        <f t="shared" si="255"/>
        <v>0.28895295719405989</v>
      </c>
      <c r="JL30" s="18">
        <f t="shared" si="255"/>
        <v>0.2904338983128969</v>
      </c>
      <c r="JM30" s="18">
        <f t="shared" si="255"/>
        <v>0.13853032420019962</v>
      </c>
      <c r="JN30" s="18">
        <f t="shared" si="235"/>
        <v>0.15641826746919119</v>
      </c>
      <c r="JO30" s="18">
        <f t="shared" si="235"/>
        <v>0.22564107971507386</v>
      </c>
      <c r="JP30" s="18">
        <f t="shared" si="235"/>
        <v>0.18756377936259017</v>
      </c>
      <c r="JQ30" s="18">
        <f t="shared" si="235"/>
        <v>0.21802747829383784</v>
      </c>
      <c r="JR30" s="18">
        <f t="shared" si="235"/>
        <v>3.3385504364109586E-2</v>
      </c>
      <c r="JS30" s="18">
        <f t="shared" si="235"/>
        <v>4.7974674976644316E-2</v>
      </c>
      <c r="JT30" s="18">
        <f t="shared" si="235"/>
        <v>-3.7775158331064373E-2</v>
      </c>
      <c r="JU30" s="18">
        <f t="shared" si="235"/>
        <v>-0.10968593115777669</v>
      </c>
      <c r="JV30" s="18">
        <f t="shared" si="235"/>
        <v>-9.2280372251354548E-2</v>
      </c>
      <c r="JW30" s="18">
        <f t="shared" si="235"/>
        <v>-5.9789188671496185E-2</v>
      </c>
      <c r="JX30" s="18">
        <f t="shared" si="235"/>
        <v>-3.0697228559677603E-2</v>
      </c>
      <c r="JY30" s="18">
        <f t="shared" si="235"/>
        <v>0.13634321461814225</v>
      </c>
      <c r="JZ30" s="18">
        <f t="shared" si="235"/>
        <v>8.6354469430327319E-2</v>
      </c>
      <c r="KA30" s="18">
        <f t="shared" si="235"/>
        <v>2.6826545034620786E-2</v>
      </c>
      <c r="KB30" s="18">
        <f t="shared" si="235"/>
        <v>3.9666531872631028E-2</v>
      </c>
      <c r="KC30" s="18">
        <f t="shared" si="235"/>
        <v>5.4197768091071241E-2</v>
      </c>
      <c r="KD30" s="18">
        <f t="shared" si="235"/>
        <v>5.9620789602273572E-2</v>
      </c>
      <c r="KE30" s="18">
        <f t="shared" si="235"/>
        <v>-4.0802456298709378E-2</v>
      </c>
      <c r="KF30" s="18">
        <f t="shared" si="235"/>
        <v>1.6485011951456796E-2</v>
      </c>
      <c r="KG30" s="18">
        <f t="shared" si="235"/>
        <v>5.4466260653322829E-2</v>
      </c>
      <c r="KH30" s="18">
        <f t="shared" si="235"/>
        <v>6.0817467974283668E-2</v>
      </c>
      <c r="KI30" s="18">
        <f t="shared" si="235"/>
        <v>9.0661677927150297E-2</v>
      </c>
      <c r="KJ30" s="18">
        <f t="shared" si="235"/>
        <v>0.24427205778266292</v>
      </c>
      <c r="KK30" s="18">
        <f t="shared" si="235"/>
        <v>0.1705416990149915</v>
      </c>
      <c r="KL30" s="18">
        <f t="shared" si="235"/>
        <v>0.15922048286483825</v>
      </c>
      <c r="KM30" s="18">
        <f t="shared" si="235"/>
        <v>0.13738470763059629</v>
      </c>
      <c r="KN30" s="18">
        <f t="shared" si="236"/>
        <v>0.16532662135588994</v>
      </c>
      <c r="KO30" s="18">
        <f t="shared" si="237"/>
        <v>5.915842086429679E-2</v>
      </c>
      <c r="KP30" s="18">
        <f t="shared" si="237"/>
        <v>4.0503507045057674E-3</v>
      </c>
      <c r="KQ30" s="18">
        <f t="shared" si="237"/>
        <v>0.11552850814081017</v>
      </c>
      <c r="KR30" s="18">
        <f t="shared" si="237"/>
        <v>0.15166713467362491</v>
      </c>
      <c r="KS30" s="18">
        <f t="shared" si="237"/>
        <v>6.5411490861463584E-2</v>
      </c>
      <c r="KT30" s="18">
        <f t="shared" si="237"/>
        <v>5.5945386734345348E-2</v>
      </c>
      <c r="KU30" s="18">
        <f t="shared" si="237"/>
        <v>4.6488550218390046E-2</v>
      </c>
      <c r="KV30" s="18">
        <f t="shared" si="237"/>
        <v>-7.2411207130391397E-2</v>
      </c>
      <c r="KW30" s="18">
        <f t="shared" si="237"/>
        <v>-4.536091219345606E-2</v>
      </c>
      <c r="KX30" s="18">
        <f t="shared" si="237"/>
        <v>-3.1464400300534878E-2</v>
      </c>
      <c r="KY30" s="18">
        <f t="shared" si="237"/>
        <v>-1.7533218648724258E-4</v>
      </c>
      <c r="KZ30" s="18">
        <f t="shared" si="237"/>
        <v>-8.7965976084875663E-2</v>
      </c>
      <c r="LA30" s="18">
        <f t="shared" si="237"/>
        <v>-0.18397510248815185</v>
      </c>
      <c r="LB30" s="18">
        <f t="shared" si="237"/>
        <v>-0.16168552458269048</v>
      </c>
      <c r="LC30" s="18">
        <f t="shared" si="237"/>
        <v>-0.10791067428741219</v>
      </c>
      <c r="LD30" s="18">
        <f t="shared" si="237"/>
        <v>-0.11573463321719979</v>
      </c>
      <c r="LE30" s="18">
        <f t="shared" si="237"/>
        <v>1.2108079645722913E-2</v>
      </c>
      <c r="LF30" s="18">
        <f t="shared" si="237"/>
        <v>-2.0876254287764184E-2</v>
      </c>
      <c r="LG30" s="18">
        <f t="shared" si="237"/>
        <v>-5.1317993464481071E-2</v>
      </c>
      <c r="LH30" s="18">
        <f t="shared" si="237"/>
        <v>-6.2626183248380762E-2</v>
      </c>
      <c r="LI30" s="18">
        <f t="shared" si="237"/>
        <v>-7.3706376005708063E-2</v>
      </c>
      <c r="LJ30" s="18">
        <f t="shared" si="237"/>
        <v>-0.18213494039414757</v>
      </c>
      <c r="LK30" s="18">
        <f t="shared" si="237"/>
        <v>-0.12823429002179831</v>
      </c>
      <c r="LL30" s="18">
        <f t="shared" si="237"/>
        <v>-9.3378457555522432E-2</v>
      </c>
      <c r="LM30" s="18">
        <f t="shared" si="237"/>
        <v>0.10874184513506391</v>
      </c>
      <c r="LN30" s="18">
        <f t="shared" si="237"/>
        <v>0.23609135300526241</v>
      </c>
      <c r="LO30" s="18">
        <f t="shared" si="237"/>
        <v>0.12836219279296635</v>
      </c>
      <c r="LP30" s="18">
        <f t="shared" si="237"/>
        <v>0.10987353242114373</v>
      </c>
      <c r="LQ30" s="18">
        <f t="shared" si="237"/>
        <v>1.6037892841998191E-2</v>
      </c>
      <c r="LR30" s="18">
        <f t="shared" si="237"/>
        <v>1.6415786352626416E-2</v>
      </c>
      <c r="LS30" s="18">
        <f t="shared" si="237"/>
        <v>-3.1617443845531445E-2</v>
      </c>
      <c r="LT30" s="18">
        <f t="shared" si="237"/>
        <v>-5.8029056314985783E-2</v>
      </c>
      <c r="LU30" s="18">
        <f t="shared" si="237"/>
        <v>-8.3518090911534171E-2</v>
      </c>
      <c r="LV30" s="18">
        <f t="shared" si="237"/>
        <v>-7.5430629763763246E-2</v>
      </c>
      <c r="LW30" s="18">
        <f t="shared" si="237"/>
        <v>-6.8770893199289418E-2</v>
      </c>
      <c r="LX30" s="18">
        <f t="shared" si="237"/>
        <v>-5.1213808790283699E-2</v>
      </c>
      <c r="LY30" s="18">
        <f t="shared" si="249"/>
        <v>-1.2684194525227843E-2</v>
      </c>
      <c r="LZ30" s="18">
        <f t="shared" si="249"/>
        <v>-7.9242215837204255E-2</v>
      </c>
      <c r="MA30" s="18">
        <f t="shared" si="249"/>
        <v>-0.11652116981493188</v>
      </c>
      <c r="MB30" s="18">
        <f t="shared" si="249"/>
        <v>-6.6631756559764388E-2</v>
      </c>
      <c r="MC30" s="18">
        <f t="shared" si="249"/>
        <v>-2.4410456370313249E-2</v>
      </c>
      <c r="MD30" s="18">
        <f t="shared" si="249"/>
        <v>4.5149104191257949E-2</v>
      </c>
      <c r="ME30" s="18">
        <f t="shared" si="249"/>
        <v>8.016143177482915E-2</v>
      </c>
      <c r="MF30" s="18">
        <f t="shared" si="249"/>
        <v>9.6881935558673193E-2</v>
      </c>
      <c r="MG30" s="18">
        <f t="shared" si="249"/>
        <v>0.12848084875076027</v>
      </c>
      <c r="MH30" s="18">
        <f t="shared" si="249"/>
        <v>0.1937988162927935</v>
      </c>
      <c r="MI30" s="18">
        <f t="shared" si="249"/>
        <v>0.15821111621333683</v>
      </c>
      <c r="MJ30" s="18">
        <f t="shared" si="249"/>
        <v>0.20741008535530825</v>
      </c>
      <c r="MK30" s="18">
        <f t="shared" si="249"/>
        <v>0.12235986540664778</v>
      </c>
      <c r="ML30" s="18">
        <f t="shared" si="249"/>
        <v>0.17769511309314234</v>
      </c>
      <c r="MM30" s="18">
        <f t="shared" si="249"/>
        <v>0.2537224214815379</v>
      </c>
      <c r="MN30" s="18">
        <f t="shared" si="249"/>
        <v>0.18642007054873511</v>
      </c>
      <c r="MO30" s="18">
        <f t="shared" si="249"/>
        <v>0.19350368985144528</v>
      </c>
      <c r="MP30" s="18">
        <f t="shared" si="249"/>
        <v>0.12898166211247108</v>
      </c>
      <c r="MQ30" s="18">
        <f t="shared" si="249"/>
        <v>0.11099190408197379</v>
      </c>
      <c r="MR30" s="18">
        <f t="shared" si="249"/>
        <v>0.1059681338773284</v>
      </c>
      <c r="MS30" s="18">
        <f t="shared" si="249"/>
        <v>9.4698026656971024E-2</v>
      </c>
      <c r="MT30" s="18">
        <f t="shared" si="249"/>
        <v>0.11256056809116632</v>
      </c>
      <c r="MU30" s="18">
        <f t="shared" si="249"/>
        <v>0.10150155894090829</v>
      </c>
      <c r="MV30" s="18">
        <f t="shared" si="249"/>
        <v>7.7877868652731719E-2</v>
      </c>
      <c r="MW30" s="18">
        <f t="shared" si="249"/>
        <v>7.2523261702265085E-2</v>
      </c>
      <c r="MX30" s="18">
        <f t="shared" si="249"/>
        <v>6.497335445371677E-2</v>
      </c>
      <c r="MY30" s="18">
        <f t="shared" si="249"/>
        <v>3.1114143664486837E-2</v>
      </c>
      <c r="MZ30" s="18">
        <f t="shared" si="249"/>
        <v>2.0595027765521801E-2</v>
      </c>
      <c r="NA30" s="18">
        <f t="shared" si="249"/>
        <v>-6.1973868628560802E-2</v>
      </c>
      <c r="NB30" s="18">
        <f t="shared" si="249"/>
        <v>-9.826489874852673E-2</v>
      </c>
      <c r="NC30" s="18">
        <f t="shared" si="249"/>
        <v>-3.5860824059362639E-2</v>
      </c>
      <c r="ND30" s="18">
        <f t="shared" si="249"/>
        <v>-6.5352950848659219E-2</v>
      </c>
      <c r="NE30" s="18">
        <f t="shared" si="249"/>
        <v>-9.279718319578989E-2</v>
      </c>
      <c r="NF30" s="18">
        <f t="shared" si="249"/>
        <v>-0.1489989316095357</v>
      </c>
      <c r="NG30" s="18">
        <f t="shared" si="249"/>
        <v>-0.11764411912071437</v>
      </c>
      <c r="NH30" s="18">
        <f t="shared" si="239"/>
        <v>-0.12057870177126762</v>
      </c>
      <c r="NI30" s="18">
        <f t="shared" si="239"/>
        <v>-0.11641818353818789</v>
      </c>
      <c r="NJ30" s="18">
        <f t="shared" si="239"/>
        <v>-0.13615048545026021</v>
      </c>
      <c r="NK30" s="18">
        <f t="shared" si="239"/>
        <v>-0.12234653805532192</v>
      </c>
      <c r="NL30" s="18">
        <f t="shared" si="239"/>
        <v>-0.1518444820652326</v>
      </c>
      <c r="NM30" s="18">
        <f t="shared" si="239"/>
        <v>-0.1257760531290949</v>
      </c>
      <c r="NN30" s="18">
        <f t="shared" si="239"/>
        <v>-3.0356515550362895E-2</v>
      </c>
      <c r="NO30" s="18">
        <f t="shared" si="239"/>
        <v>-4.7269578714896787E-2</v>
      </c>
      <c r="NP30" s="18">
        <f t="shared" si="239"/>
        <v>-5.0612067496447199E-4</v>
      </c>
      <c r="NQ30" s="18">
        <f t="shared" si="239"/>
        <v>4.2772938097400903E-2</v>
      </c>
      <c r="NR30" s="18">
        <f t="shared" si="239"/>
        <v>8.5897037254219377E-2</v>
      </c>
      <c r="NS30" s="18">
        <f t="shared" si="239"/>
        <v>7.1846667180890389E-2</v>
      </c>
      <c r="NT30" s="18">
        <f t="shared" si="239"/>
        <v>0.11805461416149132</v>
      </c>
      <c r="NU30" s="18">
        <f t="shared" si="239"/>
        <v>9.4170819295218866E-2</v>
      </c>
    </row>
    <row r="31" spans="1:385" ht="15.5" outlineLevel="1" thickBot="1" x14ac:dyDescent="0.9">
      <c r="A31" s="9" t="s">
        <v>24</v>
      </c>
      <c r="B31" s="20" t="s">
        <v>3</v>
      </c>
      <c r="C31" s="20" t="s">
        <v>3</v>
      </c>
      <c r="D31" s="20" t="s">
        <v>3</v>
      </c>
      <c r="E31" s="20" t="s">
        <v>3</v>
      </c>
      <c r="F31" s="20" t="s">
        <v>3</v>
      </c>
      <c r="G31" s="20" t="s">
        <v>3</v>
      </c>
      <c r="H31" s="20" t="s">
        <v>3</v>
      </c>
      <c r="I31" s="20" t="s">
        <v>3</v>
      </c>
      <c r="J31" s="20" t="s">
        <v>3</v>
      </c>
      <c r="K31" s="20" t="s">
        <v>3</v>
      </c>
      <c r="L31" s="20" t="s">
        <v>3</v>
      </c>
      <c r="M31" s="20" t="s">
        <v>3</v>
      </c>
      <c r="N31" s="20">
        <f t="shared" ref="N31:AS31" si="256">N12/B12-1</f>
        <v>0.23205512304951581</v>
      </c>
      <c r="O31" s="20">
        <f t="shared" si="256"/>
        <v>2.5714036678452068E-2</v>
      </c>
      <c r="P31" s="20">
        <f t="shared" si="256"/>
        <v>-0.12441280897008078</v>
      </c>
      <c r="Q31" s="20">
        <f t="shared" si="256"/>
        <v>-0.13182391192454157</v>
      </c>
      <c r="R31" s="20">
        <f t="shared" si="256"/>
        <v>-0.16052759860472532</v>
      </c>
      <c r="S31" s="20">
        <f t="shared" si="256"/>
        <v>-0.18745118987075549</v>
      </c>
      <c r="T31" s="20">
        <f t="shared" si="256"/>
        <v>-0.19497483972059038</v>
      </c>
      <c r="U31" s="20">
        <f t="shared" si="256"/>
        <v>-0.18511410234862313</v>
      </c>
      <c r="V31" s="20">
        <f t="shared" si="256"/>
        <v>-0.16040046545701492</v>
      </c>
      <c r="W31" s="20">
        <f t="shared" si="256"/>
        <v>-5.1763954561593883E-2</v>
      </c>
      <c r="X31" s="20">
        <f t="shared" si="256"/>
        <v>1.3978920219511526E-2</v>
      </c>
      <c r="Y31" s="20">
        <f t="shared" si="256"/>
        <v>-6.2393843042892749E-3</v>
      </c>
      <c r="Z31" s="20">
        <f t="shared" si="256"/>
        <v>3.0511543923494644E-2</v>
      </c>
      <c r="AA31" s="20">
        <f t="shared" si="256"/>
        <v>7.7473976246403176E-2</v>
      </c>
      <c r="AB31" s="20">
        <f t="shared" si="256"/>
        <v>0.10379261342674262</v>
      </c>
      <c r="AC31" s="20">
        <f t="shared" si="256"/>
        <v>9.4456987844807605E-2</v>
      </c>
      <c r="AD31" s="20">
        <f t="shared" si="256"/>
        <v>0.12222907747394762</v>
      </c>
      <c r="AE31" s="20">
        <f t="shared" si="256"/>
        <v>0.14663712264906748</v>
      </c>
      <c r="AF31" s="20">
        <f t="shared" si="256"/>
        <v>0.14528570883130243</v>
      </c>
      <c r="AG31" s="20">
        <f t="shared" si="256"/>
        <v>0.12745301339726067</v>
      </c>
      <c r="AH31" s="20">
        <f t="shared" si="256"/>
        <v>8.3860555961656535E-2</v>
      </c>
      <c r="AI31" s="20">
        <f t="shared" si="256"/>
        <v>7.1375928769418895E-2</v>
      </c>
      <c r="AJ31" s="20">
        <f t="shared" si="256"/>
        <v>8.5899636016690151E-2</v>
      </c>
      <c r="AK31" s="20">
        <f t="shared" si="256"/>
        <v>4.5848299550082627E-2</v>
      </c>
      <c r="AL31" s="20">
        <f t="shared" si="256"/>
        <v>7.1576183809585192E-3</v>
      </c>
      <c r="AM31" s="20">
        <f t="shared" si="256"/>
        <v>2.5878309875312144E-2</v>
      </c>
      <c r="AN31" s="20">
        <f t="shared" si="256"/>
        <v>-1.3555579155957065E-2</v>
      </c>
      <c r="AO31" s="20">
        <f t="shared" si="256"/>
        <v>-7.5581765919639499E-2</v>
      </c>
      <c r="AP31" s="20">
        <f t="shared" si="256"/>
        <v>-0.11383409420005997</v>
      </c>
      <c r="AQ31" s="20">
        <f t="shared" si="256"/>
        <v>-0.12235878562940616</v>
      </c>
      <c r="AR31" s="20">
        <f t="shared" si="256"/>
        <v>-0.16679191075739674</v>
      </c>
      <c r="AS31" s="20">
        <f t="shared" si="256"/>
        <v>-0.17353026415827111</v>
      </c>
      <c r="AT31" s="20">
        <f t="shared" ref="AT31:BN31" si="257">AT12/AH12-1</f>
        <v>-8.5182169411467612E-2</v>
      </c>
      <c r="AU31" s="20">
        <f t="shared" si="257"/>
        <v>-0.13286113084313023</v>
      </c>
      <c r="AV31" s="20">
        <f t="shared" si="257"/>
        <v>-0.22198263623167969</v>
      </c>
      <c r="AW31" s="20">
        <f t="shared" si="257"/>
        <v>-0.19821659217102072</v>
      </c>
      <c r="AX31" s="20">
        <f t="shared" si="257"/>
        <v>-0.11539561235603069</v>
      </c>
      <c r="AY31" s="20">
        <f t="shared" si="257"/>
        <v>-5.2456671654337428E-2</v>
      </c>
      <c r="AZ31" s="20">
        <f t="shared" si="257"/>
        <v>3.4814563504610208E-2</v>
      </c>
      <c r="BA31" s="20">
        <f t="shared" si="257"/>
        <v>0.13906914784453539</v>
      </c>
      <c r="BB31" s="20">
        <f t="shared" si="257"/>
        <v>0.16895110604247843</v>
      </c>
      <c r="BC31" s="20">
        <f t="shared" si="257"/>
        <v>9.0949948936353886E-2</v>
      </c>
      <c r="BD31" s="20">
        <f t="shared" si="257"/>
        <v>-8.4650004734619921E-3</v>
      </c>
      <c r="BE31" s="20">
        <f t="shared" si="257"/>
        <v>-2.6726403889844041E-3</v>
      </c>
      <c r="BF31" s="20">
        <f t="shared" si="257"/>
        <v>-0.12809760569076811</v>
      </c>
      <c r="BG31" s="20">
        <f t="shared" si="257"/>
        <v>-0.24648597116339133</v>
      </c>
      <c r="BH31" s="20">
        <f t="shared" si="257"/>
        <v>-0.16630627879944515</v>
      </c>
      <c r="BI31" s="20">
        <f t="shared" si="257"/>
        <v>-0.11893232354485794</v>
      </c>
      <c r="BJ31" s="20">
        <f t="shared" si="257"/>
        <v>-2.4872361415563926E-2</v>
      </c>
      <c r="BK31" s="20">
        <f t="shared" si="257"/>
        <v>-3.487675248623312E-2</v>
      </c>
      <c r="BL31" s="20">
        <f t="shared" si="257"/>
        <v>-0.10283471296921076</v>
      </c>
      <c r="BM31" s="20">
        <f t="shared" si="257"/>
        <v>-0.11905676978849833</v>
      </c>
      <c r="BN31" s="20">
        <f t="shared" si="257"/>
        <v>-0.15678108822459713</v>
      </c>
      <c r="BO31" s="20">
        <f t="shared" si="253"/>
        <v>-0.12198163433411191</v>
      </c>
      <c r="BP31" s="20">
        <f t="shared" si="253"/>
        <v>2.0930445582601376E-2</v>
      </c>
      <c r="BQ31" s="20">
        <f t="shared" si="253"/>
        <v>7.1009134531988982E-2</v>
      </c>
      <c r="BR31" s="20">
        <f t="shared" si="253"/>
        <v>0.19338954933785168</v>
      </c>
      <c r="BS31" s="20">
        <f t="shared" si="253"/>
        <v>0.32174642959078392</v>
      </c>
      <c r="BT31" s="20">
        <f t="shared" si="253"/>
        <v>0.23825167186912832</v>
      </c>
      <c r="BU31" s="20">
        <f t="shared" si="253"/>
        <v>0.15709713276692838</v>
      </c>
      <c r="BV31" s="20">
        <f t="shared" si="253"/>
        <v>3.3151754961386226E-2</v>
      </c>
      <c r="BW31" s="20">
        <f t="shared" si="253"/>
        <v>-8.1155073163637903E-3</v>
      </c>
      <c r="BX31" s="20">
        <f t="shared" si="253"/>
        <v>-7.1070155090330989E-2</v>
      </c>
      <c r="BY31" s="20">
        <f t="shared" si="253"/>
        <v>-7.0746152773351167E-2</v>
      </c>
      <c r="BZ31" s="20">
        <f t="shared" si="253"/>
        <v>3.1335778540450221E-2</v>
      </c>
      <c r="CA31" s="20">
        <f t="shared" si="253"/>
        <v>5.8649168295707987E-2</v>
      </c>
      <c r="CB31" s="20">
        <f t="shared" si="253"/>
        <v>6.5517223332120178E-2</v>
      </c>
      <c r="CC31" s="20">
        <f t="shared" si="253"/>
        <v>0.1034193542408679</v>
      </c>
      <c r="CD31" s="20">
        <f t="shared" si="253"/>
        <v>5.7136930975027367E-2</v>
      </c>
      <c r="CE31" s="20">
        <f t="shared" si="253"/>
        <v>8.4519605475410708E-2</v>
      </c>
      <c r="CF31" s="20">
        <f t="shared" si="253"/>
        <v>0.12012403461198651</v>
      </c>
      <c r="CG31" s="20">
        <f t="shared" si="253"/>
        <v>0.14495320511626564</v>
      </c>
      <c r="CH31" s="20">
        <f t="shared" si="253"/>
        <v>-0.15977209081699684</v>
      </c>
      <c r="CI31" s="20">
        <f t="shared" si="253"/>
        <v>-0.11299624720970969</v>
      </c>
      <c r="CJ31" s="20">
        <f t="shared" si="253"/>
        <v>-5.2761501303001723E-2</v>
      </c>
      <c r="CK31" s="20">
        <f t="shared" si="253"/>
        <v>-1.3983852618013604E-2</v>
      </c>
      <c r="CL31" s="20">
        <f t="shared" si="253"/>
        <v>-0.18131764380016802</v>
      </c>
      <c r="CM31" s="20">
        <f t="shared" si="253"/>
        <v>-0.21191905236580433</v>
      </c>
      <c r="CN31" s="20">
        <f t="shared" si="253"/>
        <v>-0.14425048878006408</v>
      </c>
      <c r="CO31" s="20">
        <f t="shared" si="253"/>
        <v>-0.21828077412752833</v>
      </c>
      <c r="CP31" s="20">
        <f t="shared" si="253"/>
        <v>-0.20100304221236032</v>
      </c>
      <c r="CQ31" s="20">
        <f t="shared" si="253"/>
        <v>-0.15888812756193704</v>
      </c>
      <c r="CR31" s="20">
        <f t="shared" si="253"/>
        <v>-8.7620231566756024E-2</v>
      </c>
      <c r="CS31" s="20">
        <f t="shared" si="253"/>
        <v>-6.1067041748291917E-2</v>
      </c>
      <c r="CT31" s="20">
        <f t="shared" si="253"/>
        <v>6.2481063848738083E-2</v>
      </c>
      <c r="CU31" s="20">
        <f t="shared" si="253"/>
        <v>7.5800519409227718E-2</v>
      </c>
      <c r="CV31" s="20">
        <f t="shared" si="253"/>
        <v>3.9525920486683797E-2</v>
      </c>
      <c r="CW31" s="20">
        <f t="shared" si="253"/>
        <v>9.3508230935421599E-2</v>
      </c>
      <c r="CX31" s="20">
        <f t="shared" si="253"/>
        <v>0.17678750910009233</v>
      </c>
      <c r="CY31" s="20">
        <f t="shared" si="253"/>
        <v>0.26009562847891488</v>
      </c>
      <c r="CZ31" s="20">
        <f t="shared" si="253"/>
        <v>0.19285036160123981</v>
      </c>
      <c r="DA31" s="20">
        <f t="shared" si="253"/>
        <v>0.1829803101502081</v>
      </c>
      <c r="DB31" s="20">
        <f t="shared" si="253"/>
        <v>0.14191574360400439</v>
      </c>
      <c r="DC31" s="20">
        <f t="shared" si="253"/>
        <v>0.11598162611350782</v>
      </c>
      <c r="DD31" s="20">
        <f t="shared" si="253"/>
        <v>0.12147753470890921</v>
      </c>
      <c r="DE31" s="20">
        <f t="shared" si="253"/>
        <v>0.16527662895406503</v>
      </c>
      <c r="DF31" s="20">
        <f t="shared" si="253"/>
        <v>0.383940752633531</v>
      </c>
      <c r="DG31" s="20">
        <f t="shared" si="253"/>
        <v>0.18825098255054717</v>
      </c>
      <c r="DH31" s="20">
        <f t="shared" si="253"/>
        <v>0.21799087079047186</v>
      </c>
      <c r="DI31" s="20">
        <f t="shared" si="253"/>
        <v>7.2489443725062053E-2</v>
      </c>
      <c r="DJ31" s="20">
        <f t="shared" si="253"/>
        <v>0.10338470932609845</v>
      </c>
      <c r="DK31" s="20">
        <f t="shared" si="253"/>
        <v>0.10135006526983026</v>
      </c>
      <c r="DL31" s="20">
        <f t="shared" si="253"/>
        <v>0.1205866383262153</v>
      </c>
      <c r="DM31" s="20">
        <f t="shared" si="253"/>
        <v>0.20579253146429544</v>
      </c>
      <c r="DN31" s="20">
        <f t="shared" si="253"/>
        <v>0.19194631875669943</v>
      </c>
      <c r="DO31" s="20">
        <f t="shared" si="253"/>
        <v>0.1119311523780655</v>
      </c>
      <c r="DP31" s="20">
        <f t="shared" si="253"/>
        <v>3.2984179609745201E-3</v>
      </c>
      <c r="DQ31" s="20">
        <f t="shared" si="253"/>
        <v>0.108837952689949</v>
      </c>
      <c r="DR31" s="20">
        <f t="shared" si="253"/>
        <v>2.2650818705005626E-3</v>
      </c>
      <c r="DS31" s="20">
        <f t="shared" si="253"/>
        <v>6.311273083977853E-2</v>
      </c>
      <c r="DT31" s="20">
        <f t="shared" si="253"/>
        <v>0.10372128977275419</v>
      </c>
      <c r="DU31" s="20">
        <f t="shared" si="253"/>
        <v>0.20690021090581223</v>
      </c>
      <c r="DV31" s="20">
        <f t="shared" si="253"/>
        <v>0.35520017259451908</v>
      </c>
      <c r="DW31" s="20">
        <f t="shared" si="253"/>
        <v>0.33375377926824767</v>
      </c>
      <c r="DX31" s="20">
        <f t="shared" si="253"/>
        <v>0.21751848049351197</v>
      </c>
      <c r="DY31" s="20">
        <f t="shared" si="253"/>
        <v>0.16803492892506644</v>
      </c>
      <c r="DZ31" s="20">
        <f t="shared" si="253"/>
        <v>0.18703365977083664</v>
      </c>
      <c r="EA31" s="20">
        <f t="shared" si="254"/>
        <v>0.27942584614501609</v>
      </c>
      <c r="EB31" s="20">
        <f t="shared" si="254"/>
        <v>0.31233085456351084</v>
      </c>
      <c r="EC31" s="20">
        <f t="shared" si="254"/>
        <v>7.5582736677094475E-2</v>
      </c>
      <c r="ED31" s="20">
        <f t="shared" si="254"/>
        <v>0.13378021969699461</v>
      </c>
      <c r="EE31" s="20">
        <f t="shared" si="254"/>
        <v>0.12406373122981096</v>
      </c>
      <c r="EF31" s="20">
        <f t="shared" si="254"/>
        <v>3.460009139423792E-2</v>
      </c>
      <c r="EG31" s="20">
        <f t="shared" si="254"/>
        <v>-0.14939634920825018</v>
      </c>
      <c r="EH31" s="20">
        <f t="shared" si="254"/>
        <v>-0.24149352511642397</v>
      </c>
      <c r="EI31" s="20">
        <f t="shared" si="254"/>
        <v>-0.19130033368320531</v>
      </c>
      <c r="EJ31" s="20">
        <f t="shared" si="254"/>
        <v>-7.2970757134671271E-2</v>
      </c>
      <c r="EK31" s="20">
        <f t="shared" si="254"/>
        <v>-9.3110359138476984E-2</v>
      </c>
      <c r="EL31" s="20">
        <f t="shared" si="254"/>
        <v>-5.7671200746085338E-2</v>
      </c>
      <c r="EM31" s="20">
        <f t="shared" si="254"/>
        <v>-4.9638195398279517E-2</v>
      </c>
      <c r="EN31" s="20">
        <f t="shared" si="254"/>
        <v>-6.6090329401383374E-2</v>
      </c>
      <c r="EO31" s="20">
        <f t="shared" si="254"/>
        <v>3.42475416974235E-2</v>
      </c>
      <c r="EP31" s="20">
        <f t="shared" si="254"/>
        <v>1.2525084898202143E-2</v>
      </c>
      <c r="EQ31" s="20">
        <f t="shared" si="254"/>
        <v>7.2723068665394575E-3</v>
      </c>
      <c r="ER31" s="20">
        <f t="shared" si="254"/>
        <v>2.6796395945258622E-2</v>
      </c>
      <c r="ES31" s="20">
        <f t="shared" si="254"/>
        <v>0.20249170307111464</v>
      </c>
      <c r="ET31" s="20">
        <f t="shared" si="254"/>
        <v>0.22896831959414055</v>
      </c>
      <c r="EU31" s="20">
        <f t="shared" si="254"/>
        <v>0.1483645289649671</v>
      </c>
      <c r="EV31" s="20">
        <f t="shared" si="254"/>
        <v>-2.0449494332625884E-2</v>
      </c>
      <c r="EW31" s="20">
        <f t="shared" si="254"/>
        <v>1.8038158969447604E-2</v>
      </c>
      <c r="EX31" s="20">
        <f t="shared" si="254"/>
        <v>-2.6421282398621848E-2</v>
      </c>
      <c r="EY31" s="20">
        <f t="shared" si="254"/>
        <v>-7.1757369244785152E-2</v>
      </c>
      <c r="EZ31" s="20">
        <f t="shared" si="254"/>
        <v>-3.3325745554140251E-2</v>
      </c>
      <c r="FA31" s="20">
        <f t="shared" si="254"/>
        <v>-8.4702732022907457E-2</v>
      </c>
      <c r="FB31" s="20">
        <f t="shared" si="254"/>
        <v>-3.4459442509512384E-2</v>
      </c>
      <c r="FC31" s="20">
        <f t="shared" si="254"/>
        <v>-3.0246466780657344E-2</v>
      </c>
      <c r="FD31" s="20">
        <f t="shared" si="254"/>
        <v>1.6084835753313875E-2</v>
      </c>
      <c r="FE31" s="20">
        <f t="shared" si="254"/>
        <v>3.4120010143083856E-3</v>
      </c>
      <c r="FF31" s="20">
        <f t="shared" si="254"/>
        <v>7.913614916224665E-3</v>
      </c>
      <c r="FG31" s="20">
        <f t="shared" si="254"/>
        <v>1.2154371598301461E-2</v>
      </c>
      <c r="FH31" s="20">
        <f t="shared" si="254"/>
        <v>9.7232336132238251E-2</v>
      </c>
      <c r="FI31" s="20">
        <f t="shared" si="254"/>
        <v>6.5175499063704345E-2</v>
      </c>
      <c r="FJ31" s="20">
        <f t="shared" si="254"/>
        <v>9.3145401807121608E-2</v>
      </c>
      <c r="FK31" s="20">
        <f t="shared" si="254"/>
        <v>0.15525807803576086</v>
      </c>
      <c r="FL31" s="20">
        <f t="shared" si="254"/>
        <v>0.16093434172885956</v>
      </c>
      <c r="FM31" s="20">
        <f t="shared" si="254"/>
        <v>0.16500035119197864</v>
      </c>
      <c r="FN31" s="20">
        <f t="shared" si="254"/>
        <v>9.8814105248170137E-2</v>
      </c>
      <c r="FO31" s="20">
        <f t="shared" si="254"/>
        <v>8.5573405134478087E-3</v>
      </c>
      <c r="FP31" s="20">
        <f t="shared" si="254"/>
        <v>5.1772507316305783E-2</v>
      </c>
      <c r="FQ31" s="20">
        <f t="shared" si="254"/>
        <v>7.1845765837328823E-2</v>
      </c>
      <c r="FR31" s="20">
        <f t="shared" si="254"/>
        <v>5.341336372167893E-2</v>
      </c>
      <c r="FS31" s="20">
        <f t="shared" si="254"/>
        <v>-1.7642294642254308E-2</v>
      </c>
      <c r="FT31" s="20">
        <f t="shared" si="254"/>
        <v>-8.0315048224612329E-2</v>
      </c>
      <c r="FU31" s="20">
        <f t="shared" si="254"/>
        <v>-0.12237944689047364</v>
      </c>
      <c r="FV31" s="20">
        <f t="shared" si="254"/>
        <v>-8.7007257346983446E-2</v>
      </c>
      <c r="FW31" s="20">
        <f t="shared" si="254"/>
        <v>-0.11403364257745896</v>
      </c>
      <c r="FX31" s="20">
        <f t="shared" si="254"/>
        <v>-0.14969647922732099</v>
      </c>
      <c r="FY31" s="20">
        <f t="shared" si="254"/>
        <v>-0.12495832331640588</v>
      </c>
      <c r="FZ31" s="20">
        <f t="shared" si="254"/>
        <v>-1.821876809798495E-2</v>
      </c>
      <c r="GA31" s="20">
        <f t="shared" si="254"/>
        <v>0.10503386077380905</v>
      </c>
      <c r="GB31" s="20">
        <f t="shared" si="254"/>
        <v>6.2446570200630047E-2</v>
      </c>
      <c r="GC31" s="20">
        <f t="shared" si="254"/>
        <v>5.3272727690071298E-2</v>
      </c>
      <c r="GD31" s="20">
        <f t="shared" si="254"/>
        <v>0.11875890453247107</v>
      </c>
      <c r="GE31" s="20">
        <f t="shared" si="254"/>
        <v>0.16392299248231756</v>
      </c>
      <c r="GF31" s="20">
        <f t="shared" si="254"/>
        <v>0.2173531560636397</v>
      </c>
      <c r="GG31" s="20">
        <f t="shared" si="254"/>
        <v>0.28211360064826496</v>
      </c>
      <c r="GH31" s="20">
        <f t="shared" si="254"/>
        <v>0.20357623354972554</v>
      </c>
      <c r="GI31" s="20">
        <f t="shared" si="254"/>
        <v>0.22192320443376223</v>
      </c>
      <c r="GJ31" s="20">
        <f t="shared" si="254"/>
        <v>0.22427129823642034</v>
      </c>
      <c r="GK31" s="20">
        <f t="shared" si="254"/>
        <v>0.20797320063636748</v>
      </c>
      <c r="GL31" s="20">
        <f t="shared" si="254"/>
        <v>0.14684454602241215</v>
      </c>
      <c r="GM31" s="20">
        <f t="shared" si="255"/>
        <v>8.3744550728705347E-2</v>
      </c>
      <c r="GN31" s="20">
        <f t="shared" si="255"/>
        <v>0.12975563264465295</v>
      </c>
      <c r="GO31" s="20">
        <f t="shared" si="255"/>
        <v>9.2781823207842562E-2</v>
      </c>
      <c r="GP31" s="20">
        <f t="shared" si="255"/>
        <v>-1.1296203168582375E-2</v>
      </c>
      <c r="GQ31" s="20">
        <f t="shared" si="255"/>
        <v>2.7395655648109418E-2</v>
      </c>
      <c r="GR31" s="20">
        <f t="shared" si="255"/>
        <v>4.8729858729522402E-2</v>
      </c>
      <c r="GS31" s="20">
        <f t="shared" si="255"/>
        <v>2.265790617010488E-3</v>
      </c>
      <c r="GT31" s="20">
        <f t="shared" si="255"/>
        <v>1.7269119296981383E-2</v>
      </c>
      <c r="GU31" s="20">
        <f t="shared" si="255"/>
        <v>2.3110619024424572E-3</v>
      </c>
      <c r="GV31" s="20">
        <f t="shared" si="255"/>
        <v>3.0952913932595694E-2</v>
      </c>
      <c r="GW31" s="20">
        <f t="shared" si="255"/>
        <v>-1.7756851222284764E-2</v>
      </c>
      <c r="GX31" s="20">
        <f t="shared" si="255"/>
        <v>-4.1951514128319212E-2</v>
      </c>
      <c r="GY31" s="20">
        <f t="shared" si="255"/>
        <v>-2.6884310320221205E-2</v>
      </c>
      <c r="GZ31" s="20">
        <f t="shared" si="255"/>
        <v>-7.1672100013474793E-2</v>
      </c>
      <c r="HA31" s="20">
        <f t="shared" si="255"/>
        <v>-5.2473470534196376E-2</v>
      </c>
      <c r="HB31" s="20">
        <f t="shared" si="255"/>
        <v>-2.2290799741583545E-2</v>
      </c>
      <c r="HC31" s="20">
        <f t="shared" si="255"/>
        <v>-2.9342708899026126E-2</v>
      </c>
      <c r="HD31" s="20">
        <f t="shared" si="255"/>
        <v>-3.7074832072567343E-2</v>
      </c>
      <c r="HE31" s="20">
        <f t="shared" si="255"/>
        <v>-1.558632261126347E-2</v>
      </c>
      <c r="HF31" s="20">
        <f t="shared" si="255"/>
        <v>3.6329425194795428E-2</v>
      </c>
      <c r="HG31" s="20">
        <f t="shared" si="255"/>
        <v>2.5779832116502144E-2</v>
      </c>
      <c r="HH31" s="20">
        <f t="shared" si="255"/>
        <v>3.4790963581236012E-2</v>
      </c>
      <c r="HI31" s="20">
        <f t="shared" si="255"/>
        <v>6.5660615289090396E-2</v>
      </c>
      <c r="HJ31" s="20">
        <f t="shared" si="255"/>
        <v>5.5515755909794295E-2</v>
      </c>
      <c r="HK31" s="20">
        <f t="shared" si="255"/>
        <v>4.9862865743358409E-2</v>
      </c>
      <c r="HL31" s="20">
        <f t="shared" si="255"/>
        <v>2.3501955819889897E-2</v>
      </c>
      <c r="HM31" s="20">
        <f t="shared" si="255"/>
        <v>2.729556487251239E-2</v>
      </c>
      <c r="HN31" s="20">
        <f t="shared" si="255"/>
        <v>6.2362595028648826E-2</v>
      </c>
      <c r="HO31" s="20">
        <f t="shared" si="255"/>
        <v>2.7882391386606198E-2</v>
      </c>
      <c r="HP31" s="20">
        <f t="shared" si="255"/>
        <v>2.2989773176112394E-2</v>
      </c>
      <c r="HQ31" s="20">
        <f t="shared" si="255"/>
        <v>1.4065934647528699E-2</v>
      </c>
      <c r="HR31" s="20">
        <f t="shared" si="255"/>
        <v>-2.543647833611673E-2</v>
      </c>
      <c r="HS31" s="20">
        <f t="shared" si="255"/>
        <v>-2.716211201403762E-2</v>
      </c>
      <c r="HT31" s="20">
        <f t="shared" si="255"/>
        <v>-5.6798075436064743E-2</v>
      </c>
      <c r="HU31" s="20">
        <f t="shared" si="255"/>
        <v>-0.10472013552683823</v>
      </c>
      <c r="HV31" s="20">
        <f t="shared" si="255"/>
        <v>-0.10662625051425312</v>
      </c>
      <c r="HW31" s="20">
        <f t="shared" si="255"/>
        <v>-0.14840013171574662</v>
      </c>
      <c r="HX31" s="20">
        <f t="shared" si="255"/>
        <v>-0.14881995879740395</v>
      </c>
      <c r="HY31" s="20">
        <f t="shared" si="255"/>
        <v>-0.13613511377362653</v>
      </c>
      <c r="HZ31" s="20">
        <f t="shared" si="255"/>
        <v>-0.13716283666690232</v>
      </c>
      <c r="IA31" s="20">
        <f t="shared" si="255"/>
        <v>-0.1357779493073269</v>
      </c>
      <c r="IB31" s="20">
        <f t="shared" si="255"/>
        <v>-0.15597675821603862</v>
      </c>
      <c r="IC31" s="20">
        <f t="shared" si="255"/>
        <v>-0.17945270699003124</v>
      </c>
      <c r="ID31" s="20">
        <f t="shared" si="255"/>
        <v>-0.17761358479358658</v>
      </c>
      <c r="IE31" s="20">
        <f t="shared" si="255"/>
        <v>-0.21366573441012315</v>
      </c>
      <c r="IF31" s="20">
        <f t="shared" si="255"/>
        <v>-0.22728829418070473</v>
      </c>
      <c r="IG31" s="20">
        <f t="shared" si="255"/>
        <v>-0.24996593877093254</v>
      </c>
      <c r="IH31" s="20">
        <f t="shared" si="255"/>
        <v>-0.25970885564658863</v>
      </c>
      <c r="II31" s="20">
        <f t="shared" si="255"/>
        <v>-0.19880906802341558</v>
      </c>
      <c r="IJ31" s="20">
        <f t="shared" si="255"/>
        <v>-0.16911952730807467</v>
      </c>
      <c r="IK31" s="20">
        <f t="shared" si="255"/>
        <v>-0.13034067907350977</v>
      </c>
      <c r="IL31" s="20">
        <f t="shared" si="255"/>
        <v>-0.16824635558738921</v>
      </c>
      <c r="IM31" s="20">
        <f t="shared" si="255"/>
        <v>-0.15956435322453577</v>
      </c>
      <c r="IN31" s="20">
        <f t="shared" si="255"/>
        <v>-0.17292809254515318</v>
      </c>
      <c r="IO31" s="20">
        <f t="shared" si="255"/>
        <v>-0.14461290515318048</v>
      </c>
      <c r="IP31" s="20">
        <f t="shared" si="255"/>
        <v>-0.17230800855961359</v>
      </c>
      <c r="IQ31" s="20">
        <f t="shared" si="255"/>
        <v>-0.15039732787456861</v>
      </c>
      <c r="IR31" s="20">
        <f t="shared" si="255"/>
        <v>-0.1554178452109346</v>
      </c>
      <c r="IS31" s="20">
        <f t="shared" si="255"/>
        <v>-0.16181862315607154</v>
      </c>
      <c r="IT31" s="20">
        <f t="shared" si="255"/>
        <v>-0.15641306218611839</v>
      </c>
      <c r="IU31" s="20">
        <f t="shared" si="255"/>
        <v>-0.22822526141224853</v>
      </c>
      <c r="IV31" s="20">
        <f t="shared" si="255"/>
        <v>-0.23414163456359294</v>
      </c>
      <c r="IW31" s="20">
        <f t="shared" si="255"/>
        <v>-0.28079098732392094</v>
      </c>
      <c r="IX31" s="20">
        <f t="shared" si="255"/>
        <v>-0.23356226306129846</v>
      </c>
      <c r="IY31" s="20">
        <f t="shared" si="255"/>
        <v>-0.26240883781561419</v>
      </c>
      <c r="IZ31" s="20">
        <f t="shared" si="255"/>
        <v>-0.2282916544539938</v>
      </c>
      <c r="JA31" s="20">
        <f t="shared" si="255"/>
        <v>-0.20990657035562188</v>
      </c>
      <c r="JB31" s="20">
        <f t="shared" si="255"/>
        <v>-0.15647529005749727</v>
      </c>
      <c r="JC31" s="20">
        <f t="shared" si="255"/>
        <v>-0.1642269942701825</v>
      </c>
      <c r="JD31" s="20">
        <f t="shared" si="255"/>
        <v>-0.13671426943510523</v>
      </c>
      <c r="JE31" s="20">
        <f t="shared" si="255"/>
        <v>-9.9808429563591483E-3</v>
      </c>
      <c r="JF31" s="20">
        <f t="shared" si="255"/>
        <v>8.2457747642665113E-2</v>
      </c>
      <c r="JG31" s="20">
        <f t="shared" si="255"/>
        <v>0.15526142967530276</v>
      </c>
      <c r="JH31" s="20">
        <f t="shared" si="255"/>
        <v>0.181795318399816</v>
      </c>
      <c r="JI31" s="20">
        <f t="shared" si="255"/>
        <v>0.25052225367719938</v>
      </c>
      <c r="JJ31" s="20">
        <f t="shared" si="255"/>
        <v>0.19394655601851785</v>
      </c>
      <c r="JK31" s="20">
        <f t="shared" si="255"/>
        <v>0.28920132632048801</v>
      </c>
      <c r="JL31" s="20">
        <f t="shared" si="255"/>
        <v>0.27028768871152642</v>
      </c>
      <c r="JM31" s="20">
        <f t="shared" si="255"/>
        <v>0.14838156652871648</v>
      </c>
      <c r="JN31" s="20">
        <f t="shared" si="235"/>
        <v>0.19501506250804623</v>
      </c>
      <c r="JO31" s="20">
        <f t="shared" si="235"/>
        <v>0.22464100242051588</v>
      </c>
      <c r="JP31" s="20">
        <f t="shared" si="235"/>
        <v>0.24333914840328452</v>
      </c>
      <c r="JQ31" s="20">
        <f t="shared" si="235"/>
        <v>0.13906811960163212</v>
      </c>
      <c r="JR31" s="20">
        <f t="shared" si="235"/>
        <v>2.0553756116118205E-2</v>
      </c>
      <c r="JS31" s="20">
        <f t="shared" si="235"/>
        <v>7.2768473466260586E-2</v>
      </c>
      <c r="JT31" s="20">
        <f t="shared" si="235"/>
        <v>1.4333357940511604E-2</v>
      </c>
      <c r="JU31" s="20">
        <f t="shared" si="235"/>
        <v>-6.8047201969057669E-2</v>
      </c>
      <c r="JV31" s="20">
        <f t="shared" si="235"/>
        <v>-2.9896785671824633E-2</v>
      </c>
      <c r="JW31" s="20">
        <f t="shared" si="235"/>
        <v>-5.7478247691191031E-2</v>
      </c>
      <c r="JX31" s="20">
        <f t="shared" si="235"/>
        <v>-1.1487671960796697E-2</v>
      </c>
      <c r="JY31" s="20">
        <f t="shared" si="235"/>
        <v>0.14389331031660535</v>
      </c>
      <c r="JZ31" s="20">
        <f t="shared" si="235"/>
        <v>5.9504658034695401E-2</v>
      </c>
      <c r="KA31" s="20">
        <f t="shared" si="235"/>
        <v>5.7294173981468743E-2</v>
      </c>
      <c r="KB31" s="20">
        <f t="shared" si="235"/>
        <v>8.5548788142351118E-3</v>
      </c>
      <c r="KC31" s="20">
        <f t="shared" si="235"/>
        <v>9.6799599553776927E-2</v>
      </c>
      <c r="KD31" s="20">
        <f t="shared" si="235"/>
        <v>3.9331631531480227E-2</v>
      </c>
      <c r="KE31" s="20">
        <f t="shared" si="235"/>
        <v>-1.242639640682508E-2</v>
      </c>
      <c r="KF31" s="20">
        <f t="shared" si="235"/>
        <v>2.8504591014725245E-2</v>
      </c>
      <c r="KG31" s="20">
        <f t="shared" si="235"/>
        <v>7.1398562994577697E-2</v>
      </c>
      <c r="KH31" s="20">
        <f t="shared" si="235"/>
        <v>4.9602729817260549E-2</v>
      </c>
      <c r="KI31" s="20">
        <f t="shared" si="235"/>
        <v>0.10141007572457772</v>
      </c>
      <c r="KJ31" s="20">
        <f t="shared" si="235"/>
        <v>0.16761171689240628</v>
      </c>
      <c r="KK31" s="20">
        <f t="shared" si="235"/>
        <v>9.9839094374684967E-2</v>
      </c>
      <c r="KL31" s="20">
        <f t="shared" si="235"/>
        <v>0.15606657889476061</v>
      </c>
      <c r="KM31" s="20">
        <f t="shared" si="235"/>
        <v>8.5461313111211412E-2</v>
      </c>
      <c r="KN31" s="20">
        <f t="shared" si="236"/>
        <v>0.10706149294288458</v>
      </c>
      <c r="KO31" s="20">
        <f t="shared" si="237"/>
        <v>3.0856637960614108E-2</v>
      </c>
      <c r="KP31" s="20">
        <f t="shared" si="237"/>
        <v>3.2568534026797602E-2</v>
      </c>
      <c r="KQ31" s="20">
        <f t="shared" si="237"/>
        <v>7.1900952744898605E-2</v>
      </c>
      <c r="KR31" s="20">
        <f t="shared" si="237"/>
        <v>9.7793451656744246E-2</v>
      </c>
      <c r="KS31" s="20">
        <f t="shared" si="237"/>
        <v>5.0560333536512569E-2</v>
      </c>
      <c r="KT31" s="20">
        <f t="shared" si="237"/>
        <v>3.6190678267282506E-2</v>
      </c>
      <c r="KU31" s="20">
        <f t="shared" si="237"/>
        <v>3.6178184533886215E-2</v>
      </c>
      <c r="KV31" s="20">
        <f t="shared" si="237"/>
        <v>-5.1200511525527515E-2</v>
      </c>
      <c r="KW31" s="20">
        <f t="shared" si="237"/>
        <v>-5.7284717895168535E-2</v>
      </c>
      <c r="KX31" s="20">
        <f t="shared" si="237"/>
        <v>-5.447092991656266E-2</v>
      </c>
      <c r="KY31" s="20">
        <f t="shared" si="237"/>
        <v>-7.545484697540239E-3</v>
      </c>
      <c r="KZ31" s="20">
        <f t="shared" si="237"/>
        <v>-8.0015942936134454E-2</v>
      </c>
      <c r="LA31" s="20">
        <f t="shared" si="237"/>
        <v>-0.17249243402969605</v>
      </c>
      <c r="LB31" s="20">
        <f t="shared" si="237"/>
        <v>-6.47621253484848E-2</v>
      </c>
      <c r="LC31" s="20">
        <f t="shared" si="237"/>
        <v>-7.2840998566414017E-2</v>
      </c>
      <c r="LD31" s="20">
        <f t="shared" si="237"/>
        <v>-0.10438706251334351</v>
      </c>
      <c r="LE31" s="20">
        <f t="shared" si="237"/>
        <v>-3.4180622296585361E-2</v>
      </c>
      <c r="LF31" s="20">
        <f t="shared" si="237"/>
        <v>-3.7618820888012605E-2</v>
      </c>
      <c r="LG31" s="20">
        <f t="shared" si="237"/>
        <v>-5.8891835810445103E-2</v>
      </c>
      <c r="LH31" s="20">
        <f t="shared" si="237"/>
        <v>-7.8750054861214114E-2</v>
      </c>
      <c r="LI31" s="20">
        <f t="shared" si="237"/>
        <v>-4.2690789258481243E-2</v>
      </c>
      <c r="LJ31" s="20">
        <f t="shared" si="237"/>
        <v>-0.11811975793413743</v>
      </c>
      <c r="LK31" s="20">
        <f t="shared" si="237"/>
        <v>-9.3712250222467985E-2</v>
      </c>
      <c r="LL31" s="20">
        <f t="shared" si="237"/>
        <v>-6.2711531402738774E-2</v>
      </c>
      <c r="LM31" s="20">
        <f t="shared" si="237"/>
        <v>9.3736665919008422E-2</v>
      </c>
      <c r="LN31" s="20">
        <f t="shared" si="237"/>
        <v>6.8630700446768556E-2</v>
      </c>
      <c r="LO31" s="20">
        <f t="shared" si="237"/>
        <v>7.9138402266509811E-2</v>
      </c>
      <c r="LP31" s="20">
        <f t="shared" si="237"/>
        <v>9.1292236919845671E-2</v>
      </c>
      <c r="LQ31" s="20">
        <f t="shared" si="237"/>
        <v>5.8152737234308916E-2</v>
      </c>
      <c r="LR31" s="20">
        <f t="shared" si="237"/>
        <v>1.6343884806499176E-2</v>
      </c>
      <c r="LS31" s="20">
        <f t="shared" si="237"/>
        <v>-2.0667285057358598E-2</v>
      </c>
      <c r="LT31" s="20">
        <f t="shared" si="237"/>
        <v>2.6424450162607638E-3</v>
      </c>
      <c r="LU31" s="20">
        <f t="shared" si="237"/>
        <v>-6.666670613637582E-2</v>
      </c>
      <c r="LV31" s="20">
        <f t="shared" si="237"/>
        <v>-0.10478207572828635</v>
      </c>
      <c r="LW31" s="20">
        <f t="shared" si="237"/>
        <v>-6.8941739851862804E-2</v>
      </c>
      <c r="LX31" s="20">
        <f t="shared" si="237"/>
        <v>-5.7804234861412729E-3</v>
      </c>
      <c r="LY31" s="20">
        <f t="shared" si="249"/>
        <v>-2.9264683858909457E-4</v>
      </c>
      <c r="LZ31" s="20">
        <f t="shared" si="249"/>
        <v>-3.472688941342672E-2</v>
      </c>
      <c r="MA31" s="20">
        <f t="shared" si="249"/>
        <v>-4.8655871199025813E-2</v>
      </c>
      <c r="MB31" s="20">
        <f t="shared" si="249"/>
        <v>-4.6664886388206428E-2</v>
      </c>
      <c r="MC31" s="20">
        <f t="shared" si="249"/>
        <v>-2.7862093733039828E-2</v>
      </c>
      <c r="MD31" s="20">
        <f t="shared" si="249"/>
        <v>4.445804510936946E-2</v>
      </c>
      <c r="ME31" s="20">
        <f t="shared" si="249"/>
        <v>6.8094685280983835E-2</v>
      </c>
      <c r="MF31" s="20">
        <f t="shared" si="249"/>
        <v>9.6751022490413119E-2</v>
      </c>
      <c r="MG31" s="20">
        <f t="shared" si="249"/>
        <v>0.15718204204321751</v>
      </c>
      <c r="MH31" s="20">
        <f t="shared" si="249"/>
        <v>0.23775546224694466</v>
      </c>
      <c r="MI31" s="20">
        <f t="shared" si="249"/>
        <v>0.21211550325229478</v>
      </c>
      <c r="MJ31" s="20">
        <f t="shared" si="249"/>
        <v>0.19893800266967188</v>
      </c>
      <c r="MK31" s="20">
        <f t="shared" si="249"/>
        <v>0.15441688467676351</v>
      </c>
      <c r="ML31" s="20">
        <f t="shared" si="249"/>
        <v>0.20920633545832157</v>
      </c>
      <c r="MM31" s="20">
        <f t="shared" si="249"/>
        <v>0.17881062367040479</v>
      </c>
      <c r="MN31" s="20">
        <f t="shared" si="249"/>
        <v>0.2272178826308815</v>
      </c>
      <c r="MO31" s="20">
        <f t="shared" si="249"/>
        <v>0.19000547234853937</v>
      </c>
      <c r="MP31" s="20">
        <f t="shared" si="249"/>
        <v>0.16210532303135983</v>
      </c>
      <c r="MQ31" s="20">
        <f t="shared" si="249"/>
        <v>0.11086927283106385</v>
      </c>
      <c r="MR31" s="20">
        <f t="shared" si="249"/>
        <v>8.6431897074611408E-2</v>
      </c>
      <c r="MS31" s="20">
        <f t="shared" si="249"/>
        <v>6.2740340773510539E-2</v>
      </c>
      <c r="MT31" s="20">
        <f t="shared" si="249"/>
        <v>7.3252183545536642E-2</v>
      </c>
      <c r="MU31" s="20">
        <f t="shared" si="249"/>
        <v>4.004483281964899E-2</v>
      </c>
      <c r="MV31" s="20">
        <f t="shared" si="249"/>
        <v>3.5872967234783282E-2</v>
      </c>
      <c r="MW31" s="20">
        <f t="shared" si="249"/>
        <v>3.4729063867733334E-2</v>
      </c>
      <c r="MX31" s="20">
        <f t="shared" si="249"/>
        <v>1.4212537167673123E-2</v>
      </c>
      <c r="MY31" s="20">
        <f t="shared" si="249"/>
        <v>2.6672431520943896E-2</v>
      </c>
      <c r="MZ31" s="20">
        <f t="shared" si="249"/>
        <v>-2.866259391437187E-2</v>
      </c>
      <c r="NA31" s="20">
        <f t="shared" si="249"/>
        <v>-7.0950421627214211E-2</v>
      </c>
      <c r="NB31" s="20">
        <f t="shared" si="249"/>
        <v>-8.8721273458130745E-2</v>
      </c>
      <c r="NC31" s="20">
        <f t="shared" si="249"/>
        <v>-4.4820513735208789E-2</v>
      </c>
      <c r="ND31" s="20">
        <f t="shared" si="249"/>
        <v>-5.8747936264280876E-2</v>
      </c>
      <c r="NE31" s="20">
        <f t="shared" si="249"/>
        <v>-7.3126928147681403E-2</v>
      </c>
      <c r="NF31" s="20">
        <f t="shared" si="249"/>
        <v>-0.12837080108004195</v>
      </c>
      <c r="NG31" s="20">
        <f t="shared" si="249"/>
        <v>-0.13060129732234138</v>
      </c>
      <c r="NH31" s="20">
        <f t="shared" si="239"/>
        <v>-0.14335691714949039</v>
      </c>
      <c r="NI31" s="20">
        <f t="shared" si="239"/>
        <v>-0.11648013366710674</v>
      </c>
      <c r="NJ31" s="20">
        <f t="shared" si="239"/>
        <v>-0.11147545992995145</v>
      </c>
      <c r="NK31" s="20">
        <f t="shared" si="239"/>
        <v>-0.14742862637472864</v>
      </c>
      <c r="NL31" s="20">
        <f t="shared" si="239"/>
        <v>-0.12091754444352365</v>
      </c>
      <c r="NM31" s="20">
        <f t="shared" si="239"/>
        <v>-0.10571579190427638</v>
      </c>
      <c r="NN31" s="20">
        <f t="shared" si="239"/>
        <v>-6.0678713372543935E-2</v>
      </c>
      <c r="NO31" s="20">
        <f t="shared" si="239"/>
        <v>-4.2554769080407562E-2</v>
      </c>
      <c r="NP31" s="20">
        <f t="shared" si="239"/>
        <v>-9.209925840982347E-3</v>
      </c>
      <c r="NQ31" s="20">
        <f t="shared" si="239"/>
        <v>3.1437565794400379E-2</v>
      </c>
      <c r="NR31" s="20">
        <f t="shared" si="239"/>
        <v>5.7398899207484755E-2</v>
      </c>
      <c r="NS31" s="20">
        <f t="shared" si="239"/>
        <v>9.2488822145899707E-2</v>
      </c>
      <c r="NT31" s="20">
        <f t="shared" si="239"/>
        <v>9.0527771764367326E-2</v>
      </c>
      <c r="NU31" s="20">
        <f t="shared" si="239"/>
        <v>7.8974459431036648E-2</v>
      </c>
    </row>
    <row r="33" spans="1:385" ht="18.5" thickBot="1" x14ac:dyDescent="0.9">
      <c r="A33" s="25" t="s">
        <v>27</v>
      </c>
    </row>
    <row r="34" spans="1:385" ht="15.5" thickBot="1" x14ac:dyDescent="0.9">
      <c r="A34" s="9" t="str">
        <f>A5</f>
        <v>ÍNDICES</v>
      </c>
      <c r="B34" s="9">
        <f t="shared" ref="B34:BL34" si="258">B$5</f>
        <v>34486</v>
      </c>
      <c r="C34" s="9">
        <f t="shared" si="258"/>
        <v>34516</v>
      </c>
      <c r="D34" s="9">
        <f t="shared" si="258"/>
        <v>34547</v>
      </c>
      <c r="E34" s="9">
        <f t="shared" si="258"/>
        <v>34578</v>
      </c>
      <c r="F34" s="9">
        <f t="shared" si="258"/>
        <v>34608</v>
      </c>
      <c r="G34" s="9">
        <f t="shared" si="258"/>
        <v>34639</v>
      </c>
      <c r="H34" s="9">
        <f t="shared" si="258"/>
        <v>34669</v>
      </c>
      <c r="I34" s="9">
        <f t="shared" si="258"/>
        <v>34700</v>
      </c>
      <c r="J34" s="9">
        <f t="shared" si="258"/>
        <v>34731</v>
      </c>
      <c r="K34" s="9">
        <f t="shared" si="258"/>
        <v>34759</v>
      </c>
      <c r="L34" s="9">
        <f t="shared" si="258"/>
        <v>34790</v>
      </c>
      <c r="M34" s="9">
        <f t="shared" si="258"/>
        <v>34820</v>
      </c>
      <c r="N34" s="9">
        <f t="shared" si="258"/>
        <v>34851</v>
      </c>
      <c r="O34" s="9">
        <f t="shared" si="258"/>
        <v>34881</v>
      </c>
      <c r="P34" s="9">
        <f t="shared" si="258"/>
        <v>34912</v>
      </c>
      <c r="Q34" s="9">
        <f t="shared" si="258"/>
        <v>34943</v>
      </c>
      <c r="R34" s="9">
        <f t="shared" si="258"/>
        <v>34973</v>
      </c>
      <c r="S34" s="9">
        <f t="shared" si="258"/>
        <v>35004</v>
      </c>
      <c r="T34" s="9">
        <f t="shared" si="258"/>
        <v>35034</v>
      </c>
      <c r="U34" s="9">
        <f t="shared" si="258"/>
        <v>35065</v>
      </c>
      <c r="V34" s="9">
        <f t="shared" si="258"/>
        <v>35096</v>
      </c>
      <c r="W34" s="9">
        <f t="shared" si="258"/>
        <v>35125</v>
      </c>
      <c r="X34" s="9">
        <f t="shared" si="258"/>
        <v>35156</v>
      </c>
      <c r="Y34" s="9">
        <f t="shared" si="258"/>
        <v>35186</v>
      </c>
      <c r="Z34" s="9">
        <f t="shared" si="258"/>
        <v>35217</v>
      </c>
      <c r="AA34" s="9">
        <f t="shared" si="258"/>
        <v>35247</v>
      </c>
      <c r="AB34" s="9">
        <f t="shared" si="258"/>
        <v>35278</v>
      </c>
      <c r="AC34" s="9">
        <f t="shared" si="258"/>
        <v>35309</v>
      </c>
      <c r="AD34" s="9">
        <f t="shared" si="258"/>
        <v>35339</v>
      </c>
      <c r="AE34" s="9">
        <f t="shared" si="258"/>
        <v>35370</v>
      </c>
      <c r="AF34" s="9">
        <f t="shared" si="258"/>
        <v>35400</v>
      </c>
      <c r="AG34" s="9">
        <f t="shared" si="258"/>
        <v>35431</v>
      </c>
      <c r="AH34" s="9">
        <f t="shared" si="258"/>
        <v>35462</v>
      </c>
      <c r="AI34" s="9">
        <f t="shared" si="258"/>
        <v>35490</v>
      </c>
      <c r="AJ34" s="9">
        <f t="shared" si="258"/>
        <v>35521</v>
      </c>
      <c r="AK34" s="9">
        <f t="shared" si="258"/>
        <v>35551</v>
      </c>
      <c r="AL34" s="9">
        <f t="shared" si="258"/>
        <v>35582</v>
      </c>
      <c r="AM34" s="9">
        <f t="shared" si="258"/>
        <v>35612</v>
      </c>
      <c r="AN34" s="9">
        <f t="shared" si="258"/>
        <v>35643</v>
      </c>
      <c r="AO34" s="9">
        <f t="shared" si="258"/>
        <v>35674</v>
      </c>
      <c r="AP34" s="9">
        <f t="shared" si="258"/>
        <v>35704</v>
      </c>
      <c r="AQ34" s="9">
        <f t="shared" si="258"/>
        <v>35735</v>
      </c>
      <c r="AR34" s="9">
        <f t="shared" si="258"/>
        <v>35765</v>
      </c>
      <c r="AS34" s="9">
        <f t="shared" si="258"/>
        <v>35796</v>
      </c>
      <c r="AT34" s="9">
        <f t="shared" si="258"/>
        <v>35827</v>
      </c>
      <c r="AU34" s="9">
        <f t="shared" si="258"/>
        <v>35855</v>
      </c>
      <c r="AV34" s="9">
        <f t="shared" si="258"/>
        <v>35886</v>
      </c>
      <c r="AW34" s="9">
        <f t="shared" si="258"/>
        <v>35916</v>
      </c>
      <c r="AX34" s="9">
        <f t="shared" si="258"/>
        <v>35947</v>
      </c>
      <c r="AY34" s="9">
        <f t="shared" si="258"/>
        <v>35977</v>
      </c>
      <c r="AZ34" s="9">
        <f t="shared" si="258"/>
        <v>36008</v>
      </c>
      <c r="BA34" s="9">
        <f t="shared" si="258"/>
        <v>36039</v>
      </c>
      <c r="BB34" s="9">
        <f t="shared" si="258"/>
        <v>36069</v>
      </c>
      <c r="BC34" s="9">
        <f t="shared" si="258"/>
        <v>36100</v>
      </c>
      <c r="BD34" s="9">
        <f t="shared" si="258"/>
        <v>36130</v>
      </c>
      <c r="BE34" s="9">
        <f t="shared" si="258"/>
        <v>36161</v>
      </c>
      <c r="BF34" s="9">
        <f t="shared" si="258"/>
        <v>36192</v>
      </c>
      <c r="BG34" s="9">
        <f t="shared" si="258"/>
        <v>36220</v>
      </c>
      <c r="BH34" s="9">
        <f t="shared" si="258"/>
        <v>36251</v>
      </c>
      <c r="BI34" s="9">
        <f t="shared" si="258"/>
        <v>36281</v>
      </c>
      <c r="BJ34" s="9">
        <f t="shared" si="258"/>
        <v>36312</v>
      </c>
      <c r="BK34" s="9">
        <f t="shared" si="258"/>
        <v>36342</v>
      </c>
      <c r="BL34" s="9">
        <f t="shared" si="258"/>
        <v>36373</v>
      </c>
      <c r="BM34" s="9">
        <f>BM$5</f>
        <v>36404</v>
      </c>
      <c r="BN34" s="9">
        <f t="shared" ref="BN34:DY34" si="259">BN$5</f>
        <v>36434</v>
      </c>
      <c r="BO34" s="9">
        <f t="shared" si="259"/>
        <v>36465</v>
      </c>
      <c r="BP34" s="9">
        <f t="shared" si="259"/>
        <v>36495</v>
      </c>
      <c r="BQ34" s="9">
        <f t="shared" si="259"/>
        <v>36526</v>
      </c>
      <c r="BR34" s="9">
        <f t="shared" si="259"/>
        <v>36557</v>
      </c>
      <c r="BS34" s="9">
        <f t="shared" si="259"/>
        <v>36586</v>
      </c>
      <c r="BT34" s="9">
        <f t="shared" si="259"/>
        <v>36617</v>
      </c>
      <c r="BU34" s="9">
        <f t="shared" si="259"/>
        <v>36647</v>
      </c>
      <c r="BV34" s="9">
        <f t="shared" si="259"/>
        <v>36678</v>
      </c>
      <c r="BW34" s="9">
        <f t="shared" si="259"/>
        <v>36708</v>
      </c>
      <c r="BX34" s="9">
        <f t="shared" si="259"/>
        <v>36739</v>
      </c>
      <c r="BY34" s="9">
        <f t="shared" si="259"/>
        <v>36770</v>
      </c>
      <c r="BZ34" s="9">
        <f t="shared" si="259"/>
        <v>36800</v>
      </c>
      <c r="CA34" s="9">
        <f t="shared" si="259"/>
        <v>36831</v>
      </c>
      <c r="CB34" s="9">
        <f t="shared" si="259"/>
        <v>36861</v>
      </c>
      <c r="CC34" s="9">
        <f t="shared" si="259"/>
        <v>36892</v>
      </c>
      <c r="CD34" s="9">
        <f t="shared" si="259"/>
        <v>36923</v>
      </c>
      <c r="CE34" s="9">
        <f t="shared" si="259"/>
        <v>36951</v>
      </c>
      <c r="CF34" s="9">
        <f t="shared" si="259"/>
        <v>36982</v>
      </c>
      <c r="CG34" s="9">
        <f t="shared" si="259"/>
        <v>37012</v>
      </c>
      <c r="CH34" s="9">
        <f t="shared" si="259"/>
        <v>37043</v>
      </c>
      <c r="CI34" s="9">
        <f t="shared" si="259"/>
        <v>37073</v>
      </c>
      <c r="CJ34" s="9">
        <f t="shared" si="259"/>
        <v>37104</v>
      </c>
      <c r="CK34" s="9">
        <f t="shared" si="259"/>
        <v>37135</v>
      </c>
      <c r="CL34" s="9">
        <f t="shared" si="259"/>
        <v>37165</v>
      </c>
      <c r="CM34" s="9">
        <f t="shared" si="259"/>
        <v>37196</v>
      </c>
      <c r="CN34" s="9">
        <f t="shared" si="259"/>
        <v>37226</v>
      </c>
      <c r="CO34" s="9">
        <f t="shared" si="259"/>
        <v>37257</v>
      </c>
      <c r="CP34" s="9">
        <f t="shared" si="259"/>
        <v>37288</v>
      </c>
      <c r="CQ34" s="9">
        <f t="shared" si="259"/>
        <v>37316</v>
      </c>
      <c r="CR34" s="9">
        <f t="shared" si="259"/>
        <v>37347</v>
      </c>
      <c r="CS34" s="9">
        <f t="shared" si="259"/>
        <v>37377</v>
      </c>
      <c r="CT34" s="9">
        <f t="shared" si="259"/>
        <v>37408</v>
      </c>
      <c r="CU34" s="9">
        <f t="shared" si="259"/>
        <v>37438</v>
      </c>
      <c r="CV34" s="9">
        <f t="shared" si="259"/>
        <v>37469</v>
      </c>
      <c r="CW34" s="9">
        <f t="shared" si="259"/>
        <v>37500</v>
      </c>
      <c r="CX34" s="9">
        <f t="shared" si="259"/>
        <v>37530</v>
      </c>
      <c r="CY34" s="9">
        <f t="shared" si="259"/>
        <v>37561</v>
      </c>
      <c r="CZ34" s="9">
        <f t="shared" si="259"/>
        <v>37591</v>
      </c>
      <c r="DA34" s="9">
        <f t="shared" si="259"/>
        <v>37622</v>
      </c>
      <c r="DB34" s="9">
        <f t="shared" si="259"/>
        <v>37653</v>
      </c>
      <c r="DC34" s="9">
        <f t="shared" si="259"/>
        <v>37681</v>
      </c>
      <c r="DD34" s="9">
        <f t="shared" si="259"/>
        <v>37712</v>
      </c>
      <c r="DE34" s="9">
        <f t="shared" si="259"/>
        <v>37742</v>
      </c>
      <c r="DF34" s="9">
        <f t="shared" si="259"/>
        <v>37773</v>
      </c>
      <c r="DG34" s="9">
        <f t="shared" si="259"/>
        <v>37803</v>
      </c>
      <c r="DH34" s="9">
        <f t="shared" si="259"/>
        <v>37834</v>
      </c>
      <c r="DI34" s="9">
        <f t="shared" si="259"/>
        <v>37865</v>
      </c>
      <c r="DJ34" s="9">
        <f t="shared" si="259"/>
        <v>37895</v>
      </c>
      <c r="DK34" s="9">
        <f t="shared" si="259"/>
        <v>37926</v>
      </c>
      <c r="DL34" s="9">
        <f t="shared" si="259"/>
        <v>37956</v>
      </c>
      <c r="DM34" s="9">
        <f t="shared" si="259"/>
        <v>37987</v>
      </c>
      <c r="DN34" s="9">
        <f t="shared" si="259"/>
        <v>38018</v>
      </c>
      <c r="DO34" s="9">
        <f t="shared" si="259"/>
        <v>38047</v>
      </c>
      <c r="DP34" s="9">
        <f t="shared" si="259"/>
        <v>38078</v>
      </c>
      <c r="DQ34" s="9">
        <f t="shared" si="259"/>
        <v>38108</v>
      </c>
      <c r="DR34" s="9">
        <f t="shared" si="259"/>
        <v>38139</v>
      </c>
      <c r="DS34" s="9">
        <f t="shared" si="259"/>
        <v>38169</v>
      </c>
      <c r="DT34" s="9">
        <f t="shared" si="259"/>
        <v>38200</v>
      </c>
      <c r="DU34" s="9">
        <f t="shared" si="259"/>
        <v>38231</v>
      </c>
      <c r="DV34" s="9">
        <f t="shared" si="259"/>
        <v>38261</v>
      </c>
      <c r="DW34" s="9">
        <f t="shared" si="259"/>
        <v>38292</v>
      </c>
      <c r="DX34" s="9">
        <f t="shared" si="259"/>
        <v>38322</v>
      </c>
      <c r="DY34" s="9">
        <f t="shared" si="259"/>
        <v>38353</v>
      </c>
      <c r="DZ34" s="9">
        <f t="shared" ref="DZ34:GK34" si="260">DZ$5</f>
        <v>38384</v>
      </c>
      <c r="EA34" s="9">
        <f t="shared" si="260"/>
        <v>38412</v>
      </c>
      <c r="EB34" s="9">
        <f t="shared" si="260"/>
        <v>38443</v>
      </c>
      <c r="EC34" s="9">
        <f t="shared" si="260"/>
        <v>38473</v>
      </c>
      <c r="ED34" s="9">
        <f t="shared" si="260"/>
        <v>38504</v>
      </c>
      <c r="EE34" s="9">
        <f t="shared" si="260"/>
        <v>38534</v>
      </c>
      <c r="EF34" s="9">
        <f t="shared" si="260"/>
        <v>38565</v>
      </c>
      <c r="EG34" s="9">
        <f t="shared" si="260"/>
        <v>38596</v>
      </c>
      <c r="EH34" s="9">
        <f t="shared" si="260"/>
        <v>38626</v>
      </c>
      <c r="EI34" s="9">
        <f t="shared" si="260"/>
        <v>38657</v>
      </c>
      <c r="EJ34" s="9">
        <f t="shared" si="260"/>
        <v>38687</v>
      </c>
      <c r="EK34" s="9">
        <f t="shared" si="260"/>
        <v>38718</v>
      </c>
      <c r="EL34" s="9">
        <f t="shared" si="260"/>
        <v>38749</v>
      </c>
      <c r="EM34" s="9">
        <f t="shared" si="260"/>
        <v>38777</v>
      </c>
      <c r="EN34" s="9">
        <f t="shared" si="260"/>
        <v>38808</v>
      </c>
      <c r="EO34" s="9">
        <f t="shared" si="260"/>
        <v>38838</v>
      </c>
      <c r="EP34" s="9">
        <f t="shared" si="260"/>
        <v>38869</v>
      </c>
      <c r="EQ34" s="9">
        <f t="shared" si="260"/>
        <v>38899</v>
      </c>
      <c r="ER34" s="9">
        <f t="shared" si="260"/>
        <v>38930</v>
      </c>
      <c r="ES34" s="9">
        <f t="shared" si="260"/>
        <v>38961</v>
      </c>
      <c r="ET34" s="9">
        <f t="shared" si="260"/>
        <v>38991</v>
      </c>
      <c r="EU34" s="9">
        <f t="shared" si="260"/>
        <v>39022</v>
      </c>
      <c r="EV34" s="9">
        <f t="shared" si="260"/>
        <v>39052</v>
      </c>
      <c r="EW34" s="9">
        <f t="shared" si="260"/>
        <v>39083</v>
      </c>
      <c r="EX34" s="9">
        <f t="shared" si="260"/>
        <v>39114</v>
      </c>
      <c r="EY34" s="9">
        <f t="shared" si="260"/>
        <v>39142</v>
      </c>
      <c r="EZ34" s="9">
        <f t="shared" si="260"/>
        <v>39173</v>
      </c>
      <c r="FA34" s="9">
        <f t="shared" si="260"/>
        <v>39203</v>
      </c>
      <c r="FB34" s="9">
        <f t="shared" si="260"/>
        <v>39234</v>
      </c>
      <c r="FC34" s="9">
        <f t="shared" si="260"/>
        <v>39264</v>
      </c>
      <c r="FD34" s="9">
        <f t="shared" si="260"/>
        <v>39295</v>
      </c>
      <c r="FE34" s="9">
        <f t="shared" si="260"/>
        <v>39326</v>
      </c>
      <c r="FF34" s="9">
        <f t="shared" si="260"/>
        <v>39356</v>
      </c>
      <c r="FG34" s="9">
        <f t="shared" si="260"/>
        <v>39387</v>
      </c>
      <c r="FH34" s="9">
        <f t="shared" si="260"/>
        <v>39417</v>
      </c>
      <c r="FI34" s="9">
        <f t="shared" si="260"/>
        <v>39448</v>
      </c>
      <c r="FJ34" s="9">
        <f t="shared" si="260"/>
        <v>39479</v>
      </c>
      <c r="FK34" s="9">
        <f t="shared" si="260"/>
        <v>39508</v>
      </c>
      <c r="FL34" s="9">
        <f t="shared" si="260"/>
        <v>39539</v>
      </c>
      <c r="FM34" s="9">
        <f t="shared" si="260"/>
        <v>39569</v>
      </c>
      <c r="FN34" s="9">
        <f t="shared" si="260"/>
        <v>39600</v>
      </c>
      <c r="FO34" s="9">
        <f t="shared" si="260"/>
        <v>39630</v>
      </c>
      <c r="FP34" s="9">
        <f t="shared" si="260"/>
        <v>39661</v>
      </c>
      <c r="FQ34" s="9">
        <f t="shared" si="260"/>
        <v>39692</v>
      </c>
      <c r="FR34" s="9">
        <f t="shared" si="260"/>
        <v>39722</v>
      </c>
      <c r="FS34" s="9">
        <f t="shared" si="260"/>
        <v>39753</v>
      </c>
      <c r="FT34" s="9">
        <f t="shared" si="260"/>
        <v>39783</v>
      </c>
      <c r="FU34" s="9">
        <f t="shared" si="260"/>
        <v>39814</v>
      </c>
      <c r="FV34" s="9">
        <f t="shared" si="260"/>
        <v>39845</v>
      </c>
      <c r="FW34" s="9">
        <f t="shared" si="260"/>
        <v>39873</v>
      </c>
      <c r="FX34" s="9">
        <f t="shared" si="260"/>
        <v>39904</v>
      </c>
      <c r="FY34" s="9">
        <f t="shared" si="260"/>
        <v>39934</v>
      </c>
      <c r="FZ34" s="9">
        <f t="shared" si="260"/>
        <v>39965</v>
      </c>
      <c r="GA34" s="9">
        <f t="shared" si="260"/>
        <v>39995</v>
      </c>
      <c r="GB34" s="9">
        <f t="shared" si="260"/>
        <v>40026</v>
      </c>
      <c r="GC34" s="9">
        <f t="shared" si="260"/>
        <v>40057</v>
      </c>
      <c r="GD34" s="9">
        <f t="shared" si="260"/>
        <v>40087</v>
      </c>
      <c r="GE34" s="9">
        <f t="shared" si="260"/>
        <v>40118</v>
      </c>
      <c r="GF34" s="9">
        <f t="shared" si="260"/>
        <v>40148</v>
      </c>
      <c r="GG34" s="9">
        <f t="shared" si="260"/>
        <v>40179</v>
      </c>
      <c r="GH34" s="9">
        <f t="shared" si="260"/>
        <v>40210</v>
      </c>
      <c r="GI34" s="9">
        <f t="shared" si="260"/>
        <v>40238</v>
      </c>
      <c r="GJ34" s="9">
        <f t="shared" si="260"/>
        <v>40269</v>
      </c>
      <c r="GK34" s="9">
        <f t="shared" si="260"/>
        <v>40299</v>
      </c>
      <c r="GL34" s="9">
        <f t="shared" ref="GL34:IL34" si="261">GL$5</f>
        <v>40330</v>
      </c>
      <c r="GM34" s="9">
        <f t="shared" si="261"/>
        <v>40360</v>
      </c>
      <c r="GN34" s="9">
        <f t="shared" si="261"/>
        <v>40391</v>
      </c>
      <c r="GO34" s="9">
        <f t="shared" si="261"/>
        <v>40422</v>
      </c>
      <c r="GP34" s="9">
        <f t="shared" si="261"/>
        <v>40452</v>
      </c>
      <c r="GQ34" s="9">
        <f t="shared" si="261"/>
        <v>40483</v>
      </c>
      <c r="GR34" s="9">
        <f t="shared" si="261"/>
        <v>40513</v>
      </c>
      <c r="GS34" s="9">
        <f t="shared" si="261"/>
        <v>40544</v>
      </c>
      <c r="GT34" s="9">
        <f t="shared" si="261"/>
        <v>40575</v>
      </c>
      <c r="GU34" s="9">
        <f t="shared" si="261"/>
        <v>40603</v>
      </c>
      <c r="GV34" s="9">
        <f t="shared" si="261"/>
        <v>40634</v>
      </c>
      <c r="GW34" s="9">
        <f t="shared" si="261"/>
        <v>40664</v>
      </c>
      <c r="GX34" s="9">
        <f t="shared" si="261"/>
        <v>40695</v>
      </c>
      <c r="GY34" s="9">
        <f t="shared" si="261"/>
        <v>40725</v>
      </c>
      <c r="GZ34" s="9">
        <f t="shared" si="261"/>
        <v>40756</v>
      </c>
      <c r="HA34" s="9">
        <f t="shared" si="261"/>
        <v>40787</v>
      </c>
      <c r="HB34" s="9">
        <f t="shared" si="261"/>
        <v>40817</v>
      </c>
      <c r="HC34" s="9">
        <f t="shared" si="261"/>
        <v>40848</v>
      </c>
      <c r="HD34" s="9">
        <f t="shared" si="261"/>
        <v>40878</v>
      </c>
      <c r="HE34" s="9">
        <f t="shared" si="261"/>
        <v>40909</v>
      </c>
      <c r="HF34" s="9">
        <f t="shared" si="261"/>
        <v>40940</v>
      </c>
      <c r="HG34" s="9">
        <f t="shared" si="261"/>
        <v>40969</v>
      </c>
      <c r="HH34" s="9">
        <f t="shared" si="261"/>
        <v>41000</v>
      </c>
      <c r="HI34" s="9">
        <f t="shared" si="261"/>
        <v>41030</v>
      </c>
      <c r="HJ34" s="9">
        <f t="shared" si="261"/>
        <v>41061</v>
      </c>
      <c r="HK34" s="9">
        <f t="shared" si="261"/>
        <v>41091</v>
      </c>
      <c r="HL34" s="9">
        <f t="shared" si="261"/>
        <v>41122</v>
      </c>
      <c r="HM34" s="9">
        <f t="shared" si="261"/>
        <v>41153</v>
      </c>
      <c r="HN34" s="9">
        <f t="shared" si="261"/>
        <v>41183</v>
      </c>
      <c r="HO34" s="9">
        <f t="shared" si="261"/>
        <v>41214</v>
      </c>
      <c r="HP34" s="9">
        <f t="shared" si="261"/>
        <v>41244</v>
      </c>
      <c r="HQ34" s="9">
        <f t="shared" si="261"/>
        <v>41275</v>
      </c>
      <c r="HR34" s="9">
        <f t="shared" si="261"/>
        <v>41306</v>
      </c>
      <c r="HS34" s="9">
        <f t="shared" si="261"/>
        <v>41334</v>
      </c>
      <c r="HT34" s="9">
        <f t="shared" si="261"/>
        <v>41365</v>
      </c>
      <c r="HU34" s="9">
        <f t="shared" si="261"/>
        <v>41395</v>
      </c>
      <c r="HV34" s="9">
        <f t="shared" si="261"/>
        <v>41426</v>
      </c>
      <c r="HW34" s="9">
        <f t="shared" si="261"/>
        <v>41456</v>
      </c>
      <c r="HX34" s="9">
        <f t="shared" si="261"/>
        <v>41487</v>
      </c>
      <c r="HY34" s="9">
        <f t="shared" si="261"/>
        <v>41518</v>
      </c>
      <c r="HZ34" s="9">
        <f t="shared" si="261"/>
        <v>41548</v>
      </c>
      <c r="IA34" s="9">
        <f t="shared" si="261"/>
        <v>41579</v>
      </c>
      <c r="IB34" s="9">
        <f t="shared" si="261"/>
        <v>41609</v>
      </c>
      <c r="IC34" s="9">
        <f t="shared" si="261"/>
        <v>41640</v>
      </c>
      <c r="ID34" s="9">
        <f t="shared" si="261"/>
        <v>41671</v>
      </c>
      <c r="IE34" s="9">
        <f t="shared" si="261"/>
        <v>41699</v>
      </c>
      <c r="IF34" s="9">
        <f t="shared" si="261"/>
        <v>41730</v>
      </c>
      <c r="IG34" s="9">
        <f t="shared" si="261"/>
        <v>41760</v>
      </c>
      <c r="IH34" s="9">
        <f t="shared" si="261"/>
        <v>41791</v>
      </c>
      <c r="II34" s="9">
        <f t="shared" si="261"/>
        <v>41821</v>
      </c>
      <c r="IJ34" s="9">
        <f t="shared" si="261"/>
        <v>41852</v>
      </c>
      <c r="IK34" s="9">
        <f t="shared" si="261"/>
        <v>41883</v>
      </c>
      <c r="IL34" s="9">
        <f t="shared" si="261"/>
        <v>41913</v>
      </c>
      <c r="IM34" s="9">
        <v>41944</v>
      </c>
      <c r="IN34" s="9">
        <v>41974</v>
      </c>
      <c r="IO34" s="9">
        <v>42005</v>
      </c>
      <c r="IP34" s="9">
        <v>42036</v>
      </c>
      <c r="IQ34" s="9">
        <v>42064</v>
      </c>
      <c r="IR34" s="9">
        <v>42095</v>
      </c>
      <c r="IS34" s="9">
        <v>42125</v>
      </c>
      <c r="IT34" s="9">
        <v>42156</v>
      </c>
      <c r="IU34" s="9">
        <v>42186</v>
      </c>
      <c r="IV34" s="9">
        <v>42217</v>
      </c>
      <c r="IW34" s="9">
        <v>42248</v>
      </c>
      <c r="IX34" s="9">
        <v>42278</v>
      </c>
      <c r="IY34" s="9">
        <v>42309</v>
      </c>
      <c r="IZ34" s="9">
        <v>42339</v>
      </c>
      <c r="JA34" s="9">
        <v>42370</v>
      </c>
      <c r="JB34" s="9">
        <v>42401</v>
      </c>
      <c r="JC34" s="9">
        <v>42430</v>
      </c>
      <c r="JD34" s="9">
        <v>42461</v>
      </c>
      <c r="JE34" s="9">
        <v>42491</v>
      </c>
      <c r="JF34" s="9">
        <v>42522</v>
      </c>
      <c r="JG34" s="9">
        <v>42552</v>
      </c>
      <c r="JH34" s="9">
        <v>42583</v>
      </c>
      <c r="JI34" s="9">
        <v>42614</v>
      </c>
      <c r="JJ34" s="9">
        <v>42644</v>
      </c>
      <c r="JK34" s="9">
        <v>42675</v>
      </c>
      <c r="JL34" s="9">
        <v>42705</v>
      </c>
      <c r="JM34" s="9">
        <v>42736</v>
      </c>
      <c r="JN34" s="9">
        <v>42767</v>
      </c>
      <c r="JO34" s="9">
        <v>42795</v>
      </c>
      <c r="JP34" s="9">
        <v>42826</v>
      </c>
      <c r="JQ34" s="9">
        <v>42856</v>
      </c>
      <c r="JR34" s="9">
        <v>42887</v>
      </c>
      <c r="JS34" s="9">
        <v>42917</v>
      </c>
      <c r="JT34" s="9">
        <v>42948</v>
      </c>
      <c r="JU34" s="9">
        <v>42979</v>
      </c>
      <c r="JV34" s="9">
        <v>43009</v>
      </c>
      <c r="JW34" s="9">
        <v>43040</v>
      </c>
      <c r="JX34" s="9">
        <v>43070</v>
      </c>
      <c r="JY34" s="9">
        <v>43101</v>
      </c>
      <c r="JZ34" s="9">
        <v>43132</v>
      </c>
      <c r="KA34" s="9">
        <v>43160</v>
      </c>
      <c r="KB34" s="9">
        <v>43191</v>
      </c>
      <c r="KC34" s="9">
        <v>43221</v>
      </c>
      <c r="KD34" s="9">
        <v>43252</v>
      </c>
      <c r="KE34" s="9">
        <v>43282</v>
      </c>
      <c r="KF34" s="9">
        <v>43313</v>
      </c>
      <c r="KG34" s="9">
        <v>43344</v>
      </c>
      <c r="KH34" s="9">
        <v>43374</v>
      </c>
      <c r="KI34" s="9">
        <v>43405</v>
      </c>
      <c r="KJ34" s="9">
        <v>43435</v>
      </c>
      <c r="KK34" s="9">
        <v>43466</v>
      </c>
      <c r="KL34" s="9">
        <v>43497</v>
      </c>
      <c r="KM34" s="9">
        <v>43525</v>
      </c>
      <c r="KN34" s="9">
        <v>43556</v>
      </c>
      <c r="KO34" s="9">
        <v>43586</v>
      </c>
      <c r="KP34" s="9">
        <v>43617</v>
      </c>
      <c r="KQ34" s="9">
        <v>43647</v>
      </c>
      <c r="KR34" s="9">
        <v>43678</v>
      </c>
      <c r="KS34" s="9">
        <v>43709</v>
      </c>
      <c r="KT34" s="9">
        <v>43739</v>
      </c>
      <c r="KU34" s="9">
        <v>43770</v>
      </c>
      <c r="KV34" s="9">
        <v>43800</v>
      </c>
      <c r="KW34" s="9">
        <v>43831</v>
      </c>
      <c r="KX34" s="9">
        <v>43862</v>
      </c>
      <c r="KY34" s="9">
        <v>43891</v>
      </c>
      <c r="KZ34" s="9">
        <v>43922</v>
      </c>
      <c r="LA34" s="9">
        <v>43952</v>
      </c>
      <c r="LB34" s="9">
        <v>43983</v>
      </c>
      <c r="LC34" s="9">
        <v>44013</v>
      </c>
      <c r="LD34" s="9">
        <f t="shared" ref="LD34:NG34" si="262">LD$5</f>
        <v>44044</v>
      </c>
      <c r="LE34" s="9">
        <f t="shared" si="262"/>
        <v>44075</v>
      </c>
      <c r="LF34" s="9">
        <f t="shared" si="262"/>
        <v>44105</v>
      </c>
      <c r="LG34" s="9">
        <f t="shared" si="262"/>
        <v>44136</v>
      </c>
      <c r="LH34" s="9">
        <f t="shared" si="262"/>
        <v>44166</v>
      </c>
      <c r="LI34" s="9">
        <f t="shared" si="262"/>
        <v>44197</v>
      </c>
      <c r="LJ34" s="9">
        <f t="shared" si="262"/>
        <v>44228</v>
      </c>
      <c r="LK34" s="9">
        <f t="shared" si="262"/>
        <v>44256</v>
      </c>
      <c r="LL34" s="9">
        <f t="shared" si="262"/>
        <v>44287</v>
      </c>
      <c r="LM34" s="9">
        <f t="shared" si="262"/>
        <v>44317</v>
      </c>
      <c r="LN34" s="9">
        <f t="shared" si="262"/>
        <v>44348</v>
      </c>
      <c r="LO34" s="9">
        <f t="shared" si="262"/>
        <v>44378</v>
      </c>
      <c r="LP34" s="9">
        <f t="shared" si="262"/>
        <v>44409</v>
      </c>
      <c r="LQ34" s="9">
        <f t="shared" si="262"/>
        <v>44440</v>
      </c>
      <c r="LR34" s="9">
        <f t="shared" si="262"/>
        <v>44470</v>
      </c>
      <c r="LS34" s="9">
        <f t="shared" si="262"/>
        <v>44501</v>
      </c>
      <c r="LT34" s="9">
        <f t="shared" si="262"/>
        <v>44531</v>
      </c>
      <c r="LU34" s="9">
        <f t="shared" si="262"/>
        <v>44562</v>
      </c>
      <c r="LV34" s="9">
        <f t="shared" si="262"/>
        <v>44593</v>
      </c>
      <c r="LW34" s="9">
        <f t="shared" si="262"/>
        <v>44621</v>
      </c>
      <c r="LX34" s="9">
        <f t="shared" si="262"/>
        <v>44652</v>
      </c>
      <c r="LY34" s="9">
        <f t="shared" si="262"/>
        <v>44682</v>
      </c>
      <c r="LZ34" s="9">
        <f t="shared" si="262"/>
        <v>44713</v>
      </c>
      <c r="MA34" s="9">
        <f t="shared" si="262"/>
        <v>44743</v>
      </c>
      <c r="MB34" s="9">
        <f t="shared" si="262"/>
        <v>44774</v>
      </c>
      <c r="MC34" s="9">
        <f t="shared" si="262"/>
        <v>44805</v>
      </c>
      <c r="MD34" s="9">
        <f t="shared" si="262"/>
        <v>44835</v>
      </c>
      <c r="ME34" s="9">
        <f t="shared" si="262"/>
        <v>44866</v>
      </c>
      <c r="MF34" s="9">
        <f t="shared" si="262"/>
        <v>44896</v>
      </c>
      <c r="MG34" s="9">
        <f t="shared" si="262"/>
        <v>44927</v>
      </c>
      <c r="MH34" s="9">
        <f t="shared" si="262"/>
        <v>44958</v>
      </c>
      <c r="MI34" s="9">
        <f t="shared" si="262"/>
        <v>44986</v>
      </c>
      <c r="MJ34" s="9">
        <f t="shared" si="262"/>
        <v>45017</v>
      </c>
      <c r="MK34" s="9">
        <f t="shared" si="262"/>
        <v>45047</v>
      </c>
      <c r="ML34" s="9">
        <f t="shared" si="262"/>
        <v>45078</v>
      </c>
      <c r="MM34" s="9">
        <f t="shared" si="262"/>
        <v>45108</v>
      </c>
      <c r="MN34" s="9">
        <f t="shared" si="262"/>
        <v>45139</v>
      </c>
      <c r="MO34" s="9">
        <f t="shared" si="262"/>
        <v>45170</v>
      </c>
      <c r="MP34" s="9">
        <f t="shared" si="262"/>
        <v>45200</v>
      </c>
      <c r="MQ34" s="9">
        <f t="shared" si="262"/>
        <v>45231</v>
      </c>
      <c r="MR34" s="9">
        <f t="shared" si="262"/>
        <v>45261</v>
      </c>
      <c r="MS34" s="9">
        <f t="shared" si="262"/>
        <v>45292</v>
      </c>
      <c r="MT34" s="9">
        <f t="shared" si="262"/>
        <v>45323</v>
      </c>
      <c r="MU34" s="9">
        <f t="shared" si="262"/>
        <v>45352</v>
      </c>
      <c r="MV34" s="9">
        <f t="shared" si="262"/>
        <v>45383</v>
      </c>
      <c r="MW34" s="9">
        <f t="shared" si="262"/>
        <v>45413</v>
      </c>
      <c r="MX34" s="9">
        <f t="shared" si="262"/>
        <v>45444</v>
      </c>
      <c r="MY34" s="9">
        <f t="shared" si="262"/>
        <v>45474</v>
      </c>
      <c r="MZ34" s="9">
        <f t="shared" si="262"/>
        <v>45505</v>
      </c>
      <c r="NA34" s="9">
        <f t="shared" si="262"/>
        <v>45536</v>
      </c>
      <c r="NB34" s="9">
        <f t="shared" si="262"/>
        <v>45566</v>
      </c>
      <c r="NC34" s="9">
        <f t="shared" si="262"/>
        <v>45597</v>
      </c>
      <c r="ND34" s="9">
        <f t="shared" si="262"/>
        <v>45627</v>
      </c>
      <c r="NE34" s="9">
        <f t="shared" si="262"/>
        <v>45658</v>
      </c>
      <c r="NF34" s="9">
        <f t="shared" si="262"/>
        <v>45689</v>
      </c>
      <c r="NG34" s="9">
        <f t="shared" si="262"/>
        <v>45717</v>
      </c>
      <c r="NH34" s="9">
        <f t="shared" ref="NH34:NU34" si="263">NH$5</f>
        <v>45748</v>
      </c>
      <c r="NI34" s="9">
        <f t="shared" si="263"/>
        <v>45778</v>
      </c>
      <c r="NJ34" s="9">
        <f t="shared" si="263"/>
        <v>45809</v>
      </c>
      <c r="NK34" s="9">
        <f t="shared" si="263"/>
        <v>45839</v>
      </c>
      <c r="NL34" s="9">
        <f t="shared" si="263"/>
        <v>45870</v>
      </c>
      <c r="NM34" s="9">
        <f t="shared" si="263"/>
        <v>45901</v>
      </c>
      <c r="NN34" s="9">
        <f t="shared" si="263"/>
        <v>45931</v>
      </c>
      <c r="NO34" s="9">
        <f t="shared" si="263"/>
        <v>45962</v>
      </c>
      <c r="NP34" s="9">
        <f t="shared" si="263"/>
        <v>45992</v>
      </c>
      <c r="NQ34" s="9">
        <f t="shared" si="263"/>
        <v>46023</v>
      </c>
      <c r="NR34" s="9">
        <f t="shared" si="263"/>
        <v>46054</v>
      </c>
      <c r="NS34" s="9">
        <f t="shared" si="263"/>
        <v>46082</v>
      </c>
      <c r="NT34" s="9">
        <f t="shared" si="263"/>
        <v>46113</v>
      </c>
      <c r="NU34" s="9">
        <f t="shared" si="263"/>
        <v>46143</v>
      </c>
    </row>
    <row r="35" spans="1:385" x14ac:dyDescent="0.75">
      <c r="A35" s="7" t="s">
        <v>18</v>
      </c>
      <c r="B35" s="7">
        <v>39.120515217545723</v>
      </c>
      <c r="C35" s="7">
        <v>53.271932959292144</v>
      </c>
      <c r="D35" s="7">
        <v>63.930745968513214</v>
      </c>
      <c r="E35" s="7">
        <v>72.03108974213221</v>
      </c>
      <c r="F35" s="7">
        <v>83.623876814868908</v>
      </c>
      <c r="G35" s="7">
        <v>81.729370183661842</v>
      </c>
      <c r="H35" s="7">
        <v>84.225869576187051</v>
      </c>
      <c r="I35" s="7">
        <v>82.787283933331224</v>
      </c>
      <c r="J35" s="7">
        <v>82.645638577726956</v>
      </c>
      <c r="K35" s="7">
        <v>79.489602998169389</v>
      </c>
      <c r="L35" s="7">
        <v>69.77361688718922</v>
      </c>
      <c r="M35" s="7">
        <v>70.65004752499064</v>
      </c>
      <c r="N35" s="7">
        <v>69.631971531584966</v>
      </c>
      <c r="O35" s="7">
        <v>71.871738717077434</v>
      </c>
      <c r="P35" s="7">
        <v>69.640824366310227</v>
      </c>
      <c r="Q35" s="7">
        <v>62.917096392470199</v>
      </c>
      <c r="R35" s="7">
        <v>62.943654896646002</v>
      </c>
      <c r="S35" s="7">
        <v>61.181940786317938</v>
      </c>
      <c r="T35" s="7">
        <v>64.847014362578335</v>
      </c>
      <c r="U35" s="7">
        <v>69.37523932455224</v>
      </c>
      <c r="V35" s="7">
        <v>68.773246563234096</v>
      </c>
      <c r="W35" s="7">
        <v>75.828955839271629</v>
      </c>
      <c r="X35" s="7">
        <v>81.570019158607053</v>
      </c>
      <c r="Y35" s="7">
        <v>75.417299024546722</v>
      </c>
      <c r="Z35" s="7">
        <v>74.138064406745698</v>
      </c>
      <c r="AA35" s="7">
        <v>75.7714124135574</v>
      </c>
      <c r="AB35" s="7">
        <v>75.45713678081043</v>
      </c>
      <c r="AC35" s="7">
        <v>77.148028213336374</v>
      </c>
      <c r="AD35" s="7">
        <v>79.582557762784703</v>
      </c>
      <c r="AE35" s="7">
        <v>80.985732066739473</v>
      </c>
      <c r="AF35" s="7">
        <v>81.211479352233781</v>
      </c>
      <c r="AG35" s="7">
        <v>87.718312875304775</v>
      </c>
      <c r="AH35" s="7">
        <v>84.606541469373539</v>
      </c>
      <c r="AI35" s="7">
        <v>88.360143392886613</v>
      </c>
      <c r="AJ35" s="7">
        <v>94.574833370023796</v>
      </c>
      <c r="AK35" s="7">
        <v>85.03147753618633</v>
      </c>
      <c r="AL35" s="7">
        <v>82.928929288935493</v>
      </c>
      <c r="AM35" s="7">
        <v>84.425058357505563</v>
      </c>
      <c r="AN35" s="7">
        <v>79.002697088279746</v>
      </c>
      <c r="AO35" s="7">
        <v>71.105968513341864</v>
      </c>
      <c r="AP35" s="7">
        <v>67.799434743454768</v>
      </c>
      <c r="AQ35" s="7">
        <v>67.498438362795696</v>
      </c>
      <c r="AR35" s="7">
        <v>63.935172385875859</v>
      </c>
      <c r="AS35" s="7">
        <v>65.940339451148759</v>
      </c>
      <c r="AT35" s="7">
        <v>74.92154027993179</v>
      </c>
      <c r="AU35" s="7">
        <v>73.735260426746052</v>
      </c>
      <c r="AV35" s="7">
        <v>66.436098195763691</v>
      </c>
      <c r="AW35" s="7">
        <v>63.311047537744557</v>
      </c>
      <c r="AX35" s="7">
        <v>67.852551751806359</v>
      </c>
      <c r="AY35" s="7">
        <v>74.363811692239977</v>
      </c>
      <c r="AZ35" s="7">
        <v>79.015976340367601</v>
      </c>
      <c r="BA35" s="7">
        <v>82.101189242123041</v>
      </c>
      <c r="BB35" s="7">
        <v>82.623506490913783</v>
      </c>
      <c r="BC35" s="7">
        <v>75.52353304124992</v>
      </c>
      <c r="BD35" s="7">
        <v>63.669587344117858</v>
      </c>
      <c r="BE35" s="7">
        <v>70.194126536639388</v>
      </c>
      <c r="BF35" s="7">
        <v>62.83742087994279</v>
      </c>
      <c r="BG35" s="7">
        <v>42.099655536005635</v>
      </c>
      <c r="BH35" s="7">
        <v>38.96132562589861</v>
      </c>
      <c r="BI35" s="7">
        <v>40.185141498319467</v>
      </c>
      <c r="BJ35" s="7">
        <v>47.215248023073613</v>
      </c>
      <c r="BK35" s="7">
        <v>52.616760904549452</v>
      </c>
      <c r="BL35" s="7">
        <v>51.318466603796296</v>
      </c>
      <c r="BM35" s="7">
        <v>53.104099060277335</v>
      </c>
      <c r="BN35" s="7">
        <v>51.925163463758466</v>
      </c>
      <c r="BO35" s="7">
        <v>53.528277039960038</v>
      </c>
      <c r="BP35" s="7">
        <v>51.058762842887752</v>
      </c>
      <c r="BQ35" s="7">
        <v>58.068281323564001</v>
      </c>
      <c r="BR35" s="7">
        <v>74.284790193877669</v>
      </c>
      <c r="BS35" s="7">
        <v>63.627761074082116</v>
      </c>
      <c r="BT35" s="7">
        <v>51.85681535182529</v>
      </c>
      <c r="BU35" s="7">
        <v>50.153780276157207</v>
      </c>
      <c r="BV35" s="7">
        <v>54.90756644382153</v>
      </c>
      <c r="BW35" s="7">
        <v>55.402813918135358</v>
      </c>
      <c r="BX35" s="7">
        <v>50.486654650316595</v>
      </c>
      <c r="BY35" s="7">
        <v>58.354046453650916</v>
      </c>
      <c r="BZ35" s="7">
        <v>67.496162337380383</v>
      </c>
      <c r="CA35" s="7">
        <v>60.519364470298903</v>
      </c>
      <c r="CB35" s="7">
        <v>63.568066814009384</v>
      </c>
      <c r="CC35" s="7">
        <v>96.732593908049708</v>
      </c>
      <c r="CD35" s="7">
        <v>95.67569581830476</v>
      </c>
      <c r="CE35" s="7">
        <v>81.318068877155468</v>
      </c>
      <c r="CF35" s="7">
        <v>80.682334927105089</v>
      </c>
      <c r="CG35" s="7">
        <v>77.745730519155174</v>
      </c>
      <c r="CH35" s="7">
        <v>56.14961469077582</v>
      </c>
      <c r="CI35" s="7">
        <v>63.240211842905154</v>
      </c>
      <c r="CJ35" s="7">
        <v>60.987797411978249</v>
      </c>
      <c r="CK35" s="7">
        <v>63.026437899650269</v>
      </c>
      <c r="CL35" s="7">
        <v>53.130155817193575</v>
      </c>
      <c r="CM35" s="7">
        <v>53.58370592782817</v>
      </c>
      <c r="CN35" s="7">
        <v>61.847237479731355</v>
      </c>
      <c r="CO35" s="7">
        <v>59.068922702079917</v>
      </c>
      <c r="CP35" s="7">
        <v>64.072729251566102</v>
      </c>
      <c r="CQ35" s="7">
        <v>67.137008709013841</v>
      </c>
      <c r="CR35" s="7">
        <v>65.451972862266032</v>
      </c>
      <c r="CS35" s="7">
        <v>67.240622068929511</v>
      </c>
      <c r="CT35" s="7">
        <v>58.403930644874123</v>
      </c>
      <c r="CU35" s="7">
        <v>69.17978481199161</v>
      </c>
      <c r="CV35" s="7">
        <v>61.340550404471678</v>
      </c>
      <c r="CW35" s="7">
        <v>68.288360885394283</v>
      </c>
      <c r="CX35" s="7">
        <v>61.388664258637732</v>
      </c>
      <c r="CY35" s="7">
        <v>58.183342111457314</v>
      </c>
      <c r="CZ35" s="7">
        <v>63.925890593456714</v>
      </c>
      <c r="DA35" s="7">
        <v>64.718774715436538</v>
      </c>
      <c r="DB35" s="7">
        <v>63.883409038029789</v>
      </c>
      <c r="DC35" s="7">
        <v>61.825359366787957</v>
      </c>
      <c r="DD35" s="7">
        <v>70.218657016987663</v>
      </c>
      <c r="DE35" s="7">
        <v>69.948709604289732</v>
      </c>
      <c r="DF35" s="7">
        <v>72.368463933092826</v>
      </c>
      <c r="DG35" s="7">
        <v>66.172519605366944</v>
      </c>
      <c r="DH35" s="7">
        <v>63.31072174518102</v>
      </c>
      <c r="DI35" s="7">
        <v>64.48449167908349</v>
      </c>
      <c r="DJ35" s="7">
        <v>65.994994524569634</v>
      </c>
      <c r="DK35" s="7">
        <v>69.4199338188658</v>
      </c>
      <c r="DL35" s="7">
        <v>72.673931265716675</v>
      </c>
      <c r="DM35" s="7">
        <v>90.641501650165011</v>
      </c>
      <c r="DN35" s="7">
        <v>85.043118936399566</v>
      </c>
      <c r="DO35" s="7">
        <v>78.807923040019759</v>
      </c>
      <c r="DP35" s="7">
        <v>67.848032661036399</v>
      </c>
      <c r="DQ35" s="7">
        <v>94.645740576883995</v>
      </c>
      <c r="DR35" s="7">
        <v>78.945661743318254</v>
      </c>
      <c r="DS35" s="7">
        <v>85.89177697400018</v>
      </c>
      <c r="DT35" s="7">
        <v>88.270332051419359</v>
      </c>
      <c r="DU35" s="7">
        <v>92.073061551173652</v>
      </c>
      <c r="DV35" s="7">
        <v>98.150757327493508</v>
      </c>
      <c r="DW35" s="7">
        <v>97.692366525145587</v>
      </c>
      <c r="DX35" s="7">
        <v>107.24206986876499</v>
      </c>
      <c r="DY35" s="7">
        <v>115.69554488999444</v>
      </c>
      <c r="DZ35" s="7">
        <v>111.37119736558751</v>
      </c>
      <c r="EA35" s="7">
        <v>109.46396692808209</v>
      </c>
      <c r="EB35" s="7">
        <v>108.49704537994319</v>
      </c>
      <c r="EC35" s="7">
        <v>104.98543490550399</v>
      </c>
      <c r="ED35" s="7">
        <v>109.64811586068595</v>
      </c>
      <c r="EE35" s="7">
        <v>110.41136572203703</v>
      </c>
      <c r="EF35" s="7">
        <v>101.46181968842315</v>
      </c>
      <c r="EG35" s="7">
        <v>95.527119014211294</v>
      </c>
      <c r="EH35" s="7">
        <v>92.536138383003703</v>
      </c>
      <c r="EI35" s="7">
        <v>113.51839382846576</v>
      </c>
      <c r="EJ35" s="7">
        <v>116.04152592919972</v>
      </c>
      <c r="EK35" s="7">
        <v>118.36563038935441</v>
      </c>
      <c r="EL35" s="7">
        <v>124.68684731455136</v>
      </c>
      <c r="EM35" s="7">
        <v>122.80414199227609</v>
      </c>
      <c r="EN35" s="7">
        <v>119.3183212921557</v>
      </c>
      <c r="EO35" s="7">
        <v>122.25425456775994</v>
      </c>
      <c r="EP35" s="7">
        <v>121.7469803600915</v>
      </c>
      <c r="EQ35" s="7">
        <v>121.10851102651245</v>
      </c>
      <c r="ER35" s="7">
        <v>117.44685668092166</v>
      </c>
      <c r="ES35" s="7">
        <v>125.09838615716149</v>
      </c>
      <c r="ET35" s="7">
        <v>124.31347266590889</v>
      </c>
      <c r="EU35" s="7">
        <v>121.87729844952182</v>
      </c>
      <c r="EV35" s="7">
        <v>118.37352944465746</v>
      </c>
      <c r="EW35" s="7">
        <v>130.20789328417979</v>
      </c>
      <c r="EX35" s="7">
        <v>133.96033217073366</v>
      </c>
      <c r="EY35" s="7">
        <v>123.69956480783196</v>
      </c>
      <c r="EZ35" s="7">
        <v>127.36149220694321</v>
      </c>
      <c r="FA35" s="7">
        <v>130.10081109123013</v>
      </c>
      <c r="FB35" s="7">
        <v>130.08913755939091</v>
      </c>
      <c r="FC35" s="7">
        <v>133.38362736438296</v>
      </c>
      <c r="FD35" s="7">
        <v>129.09332147619023</v>
      </c>
      <c r="FE35" s="7">
        <v>133.52877612696562</v>
      </c>
      <c r="FF35" s="7">
        <v>142.0066798331101</v>
      </c>
      <c r="FG35" s="7">
        <v>144.08904863300251</v>
      </c>
      <c r="FH35" s="7">
        <v>143.5623370252365</v>
      </c>
      <c r="FI35" s="7">
        <v>150.17395907149509</v>
      </c>
      <c r="FJ35" s="7">
        <v>149.03457491988263</v>
      </c>
      <c r="FK35" s="7">
        <v>150.05593355926152</v>
      </c>
      <c r="FL35" s="7">
        <v>153.77132764528756</v>
      </c>
      <c r="FM35" s="7">
        <v>152.52306837498446</v>
      </c>
      <c r="FN35" s="7">
        <v>148.61292016830276</v>
      </c>
      <c r="FO35" s="7">
        <v>136.80810177437041</v>
      </c>
      <c r="FP35" s="7">
        <v>137.0810812125784</v>
      </c>
      <c r="FQ35" s="7">
        <v>133.82407594211975</v>
      </c>
      <c r="FR35" s="7">
        <v>136.18436511556149</v>
      </c>
      <c r="FS35" s="7">
        <v>128.32755544212114</v>
      </c>
      <c r="FT35" s="7">
        <v>117.52743257043278</v>
      </c>
      <c r="FU35" s="7">
        <v>116.95290857921873</v>
      </c>
      <c r="FV35" s="7">
        <v>126.47720807279708</v>
      </c>
      <c r="FW35" s="7">
        <v>120.14015358490394</v>
      </c>
      <c r="FX35" s="7">
        <v>116.72236963249664</v>
      </c>
      <c r="FY35" s="7">
        <v>115.16248835574591</v>
      </c>
      <c r="FZ35" s="7">
        <v>124.69942998247308</v>
      </c>
      <c r="GA35" s="7">
        <v>129.06216304215246</v>
      </c>
      <c r="GB35" s="7">
        <v>130.81729991812631</v>
      </c>
      <c r="GC35" s="7">
        <v>140.83564825059301</v>
      </c>
      <c r="GD35" s="7">
        <v>144.77075975480702</v>
      </c>
      <c r="GE35" s="7">
        <v>142.37524069231563</v>
      </c>
      <c r="GF35" s="7">
        <v>148.07737397420868</v>
      </c>
      <c r="GG35" s="7">
        <v>151.17196507302384</v>
      </c>
      <c r="GH35" s="7">
        <v>156.73606398947217</v>
      </c>
      <c r="GI35" s="7">
        <v>155.01092244394709</v>
      </c>
      <c r="GJ35" s="7">
        <v>140.48520136526309</v>
      </c>
      <c r="GK35" s="7">
        <v>147.4994038593029</v>
      </c>
      <c r="GL35" s="7">
        <v>152.1216805609231</v>
      </c>
      <c r="GM35" s="7">
        <v>148.63889994126453</v>
      </c>
      <c r="GN35" s="7">
        <v>160.68009968197003</v>
      </c>
      <c r="GO35" s="7">
        <v>159.92685554338118</v>
      </c>
      <c r="GP35" s="7">
        <v>152.63773787599754</v>
      </c>
      <c r="GQ35" s="7">
        <v>158.98033182687823</v>
      </c>
      <c r="GR35" s="7">
        <v>162.15627118441603</v>
      </c>
      <c r="GS35" s="7">
        <v>152.19403458508521</v>
      </c>
      <c r="GT35" s="7">
        <v>157.73169578325385</v>
      </c>
      <c r="GU35" s="7">
        <v>152.2371378316314</v>
      </c>
      <c r="GV35" s="7">
        <v>150.81971064776477</v>
      </c>
      <c r="GW35" s="7">
        <v>158.32552989246381</v>
      </c>
      <c r="GX35" s="7">
        <v>146.22845104229424</v>
      </c>
      <c r="GY35" s="7">
        <v>146.23353899729693</v>
      </c>
      <c r="GZ35" s="7">
        <v>143.06500506350227</v>
      </c>
      <c r="HA35" s="7">
        <v>148.94757254506021</v>
      </c>
      <c r="HB35" s="7">
        <v>145.79630875212644</v>
      </c>
      <c r="HC35" s="7">
        <v>146.95679271385291</v>
      </c>
      <c r="HD35" s="7">
        <v>143.94535174248514</v>
      </c>
      <c r="HE35" s="7">
        <v>147.43466304105175</v>
      </c>
      <c r="HF35" s="7">
        <v>164.96692403028618</v>
      </c>
      <c r="HG35" s="7">
        <v>160.15103847649365</v>
      </c>
      <c r="HH35" s="7">
        <v>159.12998075298555</v>
      </c>
      <c r="HI35" s="7">
        <v>150.4692759628042</v>
      </c>
      <c r="HJ35" s="7">
        <v>154.55174609433209</v>
      </c>
      <c r="HK35" s="7">
        <v>156.21898885420137</v>
      </c>
      <c r="HL35" s="7">
        <v>150.68290506972977</v>
      </c>
      <c r="HM35" s="7">
        <v>154.88529901061463</v>
      </c>
      <c r="HN35" s="7">
        <v>156.02975210178948</v>
      </c>
      <c r="HO35" s="7">
        <v>150.69871877340739</v>
      </c>
      <c r="HP35" s="7">
        <v>158.04416358257293</v>
      </c>
      <c r="HQ35" s="7">
        <v>158.06803398338675</v>
      </c>
      <c r="HR35" s="7">
        <v>165.37801622879209</v>
      </c>
      <c r="HS35" s="7">
        <v>150.02482175612869</v>
      </c>
      <c r="HT35" s="7">
        <v>148.36213171696352</v>
      </c>
      <c r="HU35" s="7">
        <v>148.30371398986657</v>
      </c>
      <c r="HV35" s="7">
        <v>146.2243977859996</v>
      </c>
      <c r="HW35" s="7">
        <v>137.59142793431843</v>
      </c>
      <c r="HX35" s="7">
        <v>132.96412599490338</v>
      </c>
      <c r="HY35" s="7">
        <v>140.74642819030336</v>
      </c>
      <c r="HZ35" s="7">
        <v>140.64563381678957</v>
      </c>
      <c r="IA35" s="7">
        <v>137.25344594816542</v>
      </c>
      <c r="IB35" s="7">
        <v>139.62127636709977</v>
      </c>
      <c r="IC35" s="7">
        <v>130.65565191865636</v>
      </c>
      <c r="ID35" s="7">
        <v>143.81781759130706</v>
      </c>
      <c r="IE35" s="7">
        <v>129.56371314788231</v>
      </c>
      <c r="IF35" s="7">
        <v>127.14056815392192</v>
      </c>
      <c r="IG35" s="7">
        <v>114.56529613347243</v>
      </c>
      <c r="IH35" s="7">
        <v>113.08557664930555</v>
      </c>
      <c r="II35" s="7">
        <v>111.42308724222944</v>
      </c>
      <c r="IJ35" s="7">
        <v>111.00185784190914</v>
      </c>
      <c r="IK35" s="7">
        <v>114.75963704058826</v>
      </c>
      <c r="IL35" s="7">
        <v>104.07518969724046</v>
      </c>
      <c r="IM35" s="7">
        <v>106.5067872610054</v>
      </c>
      <c r="IN35" s="7">
        <v>108.15119665284585</v>
      </c>
      <c r="IO35" s="7">
        <v>109.39903770052723</v>
      </c>
      <c r="IP35" s="7">
        <v>108.14325224697889</v>
      </c>
      <c r="IQ35" s="7">
        <v>101.81958055132387</v>
      </c>
      <c r="IR35" s="7">
        <v>101.50364349394192</v>
      </c>
      <c r="IS35" s="7">
        <v>77.191677892363714</v>
      </c>
      <c r="IT35" s="7">
        <v>74.320461192270628</v>
      </c>
      <c r="IU35" s="7">
        <v>58.5000476929184</v>
      </c>
      <c r="IV35" s="7">
        <v>56.214783972183227</v>
      </c>
      <c r="IW35" s="7">
        <v>56.36418851814642</v>
      </c>
      <c r="IX35" s="7">
        <v>53.924481849859333</v>
      </c>
      <c r="IY35" s="7">
        <v>52.762898721829785</v>
      </c>
      <c r="IZ35" s="7">
        <v>54.071699918872483</v>
      </c>
      <c r="JA35" s="7">
        <v>55.313736388764681</v>
      </c>
      <c r="JB35" s="7">
        <v>64.513003038082161</v>
      </c>
      <c r="JC35" s="7">
        <v>54.790932696764898</v>
      </c>
      <c r="JD35" s="7">
        <v>48.429668114036971</v>
      </c>
      <c r="JE35" s="7">
        <v>45.304731312597042</v>
      </c>
      <c r="JF35" s="7">
        <v>43.968127963390899</v>
      </c>
      <c r="JG35" s="7">
        <v>47.157583931041501</v>
      </c>
      <c r="JH35" s="7">
        <v>53.533311176924755</v>
      </c>
      <c r="JI35" s="7">
        <v>55.668825548432366</v>
      </c>
      <c r="JJ35" s="7">
        <v>53.756444015788361</v>
      </c>
      <c r="JK35" s="7">
        <v>60.34460969675208</v>
      </c>
      <c r="JL35" s="7">
        <v>66.693938415064963</v>
      </c>
      <c r="JM35" s="7">
        <v>64.345673145290505</v>
      </c>
      <c r="JN35" s="7">
        <v>71.878929243707049</v>
      </c>
      <c r="JO35" s="7">
        <v>62.873982310730902</v>
      </c>
      <c r="JP35" s="7">
        <v>65.301700059807558</v>
      </c>
      <c r="JQ35" s="7">
        <v>62.517613509450122</v>
      </c>
      <c r="JR35" s="7">
        <v>65.665542671745484</v>
      </c>
      <c r="JS35" s="7">
        <v>69.099462707720193</v>
      </c>
      <c r="JT35" s="7">
        <v>68.710722427079418</v>
      </c>
      <c r="JU35" s="7">
        <v>64.243467493074021</v>
      </c>
      <c r="JV35" s="7">
        <v>69.484042892132891</v>
      </c>
      <c r="JW35" s="7">
        <v>69.376214559764975</v>
      </c>
      <c r="JX35" s="7">
        <v>79.138916511530425</v>
      </c>
      <c r="JY35" s="7">
        <v>83.479025633833515</v>
      </c>
      <c r="JZ35" s="7">
        <v>92.068147504715824</v>
      </c>
      <c r="KA35" s="7">
        <v>87.266334523589364</v>
      </c>
      <c r="KB35" s="7">
        <v>78.877862804587096</v>
      </c>
      <c r="KC35" s="7">
        <v>77.68767938503683</v>
      </c>
      <c r="KD35" s="7">
        <v>73.528913873164029</v>
      </c>
      <c r="KE35" s="7">
        <v>67.970007824012384</v>
      </c>
      <c r="KF35" s="7">
        <v>75.967856593006076</v>
      </c>
      <c r="KG35" s="7">
        <v>76.313197025686691</v>
      </c>
      <c r="KH35" s="7">
        <v>76.524861116633872</v>
      </c>
      <c r="KI35" s="7">
        <v>79.919570159369613</v>
      </c>
      <c r="KJ35" s="7">
        <v>89.838799782558851</v>
      </c>
      <c r="KK35" s="7">
        <v>91.622253094897431</v>
      </c>
      <c r="KL35" s="7">
        <v>106.00038462703691</v>
      </c>
      <c r="KM35" s="7">
        <v>89.959656873228212</v>
      </c>
      <c r="KN35" s="7">
        <v>86.777383234550371</v>
      </c>
      <c r="KO35" s="7">
        <v>89.420003349034005</v>
      </c>
      <c r="KP35" s="7">
        <v>80.467612317318128</v>
      </c>
      <c r="KQ35" s="7">
        <v>82.524314378599286</v>
      </c>
      <c r="KR35" s="7">
        <v>86.834896072538868</v>
      </c>
      <c r="KS35" s="7">
        <v>86.249939862892262</v>
      </c>
      <c r="KT35" s="7">
        <v>88.178389313289799</v>
      </c>
      <c r="KU35" s="7">
        <v>93.655256656400908</v>
      </c>
      <c r="KV35" s="7">
        <v>100.20611656692697</v>
      </c>
      <c r="KW35" s="7">
        <v>99.294586308441581</v>
      </c>
      <c r="KX35" s="7">
        <v>107.71759382441047</v>
      </c>
      <c r="KY35" s="7">
        <v>99.776733363959551</v>
      </c>
      <c r="KZ35" s="7">
        <v>89.379758251875131</v>
      </c>
      <c r="LA35" s="7">
        <v>55.185024989817101</v>
      </c>
      <c r="LB35" s="7">
        <v>54.412206220184061</v>
      </c>
      <c r="LC35" s="7">
        <v>55.746110596345197</v>
      </c>
      <c r="LD35" s="7">
        <v>56.322405782432831</v>
      </c>
      <c r="LE35" s="7">
        <v>57.987622173713056</v>
      </c>
      <c r="LF35" s="7">
        <v>59.159201512963719</v>
      </c>
      <c r="LG35" s="7">
        <v>58.603480102140651</v>
      </c>
      <c r="LH35" s="7">
        <f>[1]dez20!$BH$40</f>
        <v>58.098184511100847</v>
      </c>
      <c r="LI35" s="7">
        <f>[1]jan21!$BH$40</f>
        <v>63.735135422624978</v>
      </c>
      <c r="LJ35" s="7">
        <f>[1]fev21!$BH$40</f>
        <v>61.942924385053786</v>
      </c>
      <c r="LK35" s="7">
        <f>[1]mar21!$BH$40</f>
        <v>63.360641916729826</v>
      </c>
      <c r="LL35" s="7">
        <f>[1]abr21!$BH$40</f>
        <v>55.294248039170618</v>
      </c>
      <c r="LM35" s="7">
        <f>[1]mai21!$BH$40</f>
        <v>47.679978963606985</v>
      </c>
      <c r="LN35" s="7">
        <f>[1]jun21!$BH$40</f>
        <v>49.781967423773274</v>
      </c>
      <c r="LO35" s="7">
        <f>[1]jul21!$BH$40</f>
        <v>49.876443210952651</v>
      </c>
      <c r="LP35" s="7">
        <f>[1]ago21!$BH$40</f>
        <v>51.051917498052646</v>
      </c>
      <c r="LQ35" s="7">
        <f>[1]set21!$BH$40</f>
        <v>55.369412487765146</v>
      </c>
      <c r="LR35" s="7">
        <f>[1]out21!$BH$40</f>
        <v>52.371169798542958</v>
      </c>
      <c r="LS35" s="7">
        <f>[1]nov21!$BH$40</f>
        <v>50.48180222651596</v>
      </c>
      <c r="LT35" s="7">
        <f>[1]dez21!$BH$40</f>
        <v>52.332193328804792</v>
      </c>
      <c r="LU35" s="7">
        <f>[1]jan22!$BH$40</f>
        <v>59.249375569555852</v>
      </c>
      <c r="LV35" s="7">
        <f>[1]fev22!$BH$40</f>
        <v>57.517200987308719</v>
      </c>
      <c r="LW35" s="7">
        <f>[1]mar22!$BH$40</f>
        <v>56.968977341460501</v>
      </c>
      <c r="LX35" s="7">
        <f>[1]abr22!$BH$40</f>
        <v>61.148795930971666</v>
      </c>
      <c r="LY35" s="7">
        <f>[1]mai22!$BH$40</f>
        <v>62.439015126495036</v>
      </c>
      <c r="LZ35" s="7">
        <f>[1]jun22!$BH$40</f>
        <v>61.06767944752248</v>
      </c>
      <c r="MA35" s="7">
        <f>[1]jul22!$BH$40</f>
        <v>60.88914408926793</v>
      </c>
      <c r="MB35" s="7">
        <f>[1]ago22!$BH$40</f>
        <v>62.457061570857121</v>
      </c>
      <c r="MC35" s="7">
        <f>[1]set22!$BH$40</f>
        <v>66.31415441156031</v>
      </c>
      <c r="MD35" s="7">
        <f>[1]out22!$BH$40</f>
        <v>68.362314159090928</v>
      </c>
      <c r="ME35" s="7">
        <f>[1]nov22!$BH$40</f>
        <v>74.250995721720585</v>
      </c>
      <c r="MF35" s="7">
        <f>[1]dez22!$BH$40</f>
        <v>81.108176039132516</v>
      </c>
      <c r="MG35" s="7">
        <f>[1]jan23!$BH$40</f>
        <v>86.00442724753151</v>
      </c>
      <c r="MH35" s="7">
        <f>[1]fev23!$BH$40</f>
        <v>92.925477564498266</v>
      </c>
      <c r="MI35" s="7">
        <f>[1]mar23!$BH$40</f>
        <v>92.989868373623949</v>
      </c>
      <c r="MJ35" s="7">
        <f>[1]abr23!$BH$40</f>
        <v>90.911080888513553</v>
      </c>
      <c r="MK35" s="7">
        <f>[1]mai23!$BH$40</f>
        <v>90.076082290293058</v>
      </c>
      <c r="ML35" s="7">
        <f>[1]jun23!$BH$40</f>
        <v>96.554316932665046</v>
      </c>
      <c r="MM35" s="7">
        <f>[1]jul23!$BH$40</f>
        <v>101.74209547270176</v>
      </c>
      <c r="MN35" s="7">
        <f>[1]ago23!$BH$40</f>
        <v>107.61525481527616</v>
      </c>
      <c r="MO35" s="7">
        <f>[1]set23!$BH$40</f>
        <v>110.2280003708638</v>
      </c>
      <c r="MP35" s="7">
        <f>[1]out23!$BH$40</f>
        <v>115.43558164634179</v>
      </c>
      <c r="MQ35" s="7">
        <f>[1]nov23!$BH$40</f>
        <v>112.83399962533639</v>
      </c>
      <c r="MR35" s="7">
        <f>[1]dez23!$BH$40</f>
        <v>117.97941659268717</v>
      </c>
      <c r="MS35" s="7">
        <f>[1]jan24!$BH$40</f>
        <v>120.75711031035848</v>
      </c>
      <c r="MT35" s="7">
        <f>[1]fev24!$BH$40</f>
        <v>124.57145885454736</v>
      </c>
      <c r="MU35" s="7">
        <f>[1]mar24!$BH$40</f>
        <v>117.20746556476215</v>
      </c>
      <c r="MV35" s="7">
        <f>[1]abr24!$BH$40</f>
        <v>112.22814316645859</v>
      </c>
      <c r="MW35" s="7">
        <f>[1]mai24!$BH$40</f>
        <v>114.33796245526945</v>
      </c>
      <c r="MX35" s="7">
        <f>[1]jun24!$BH$40</f>
        <v>113.29239395808543</v>
      </c>
      <c r="MY35" s="7">
        <f>[1]jul24!$BH$40</f>
        <v>111.89219726016385</v>
      </c>
      <c r="MZ35" s="7">
        <f>[1]ago24!$BH$40</f>
        <v>111.83625549400423</v>
      </c>
      <c r="NA35" s="7">
        <f>[1]set24!$BH$40</f>
        <v>112.68681073834692</v>
      </c>
      <c r="NB35" s="7">
        <f>[1]out24!$BH$40</f>
        <v>110.14379097203764</v>
      </c>
      <c r="NC35" s="7">
        <f>[1]nov24!$BH$40</f>
        <v>112.53141397919109</v>
      </c>
      <c r="ND35" s="7">
        <f>[1]dez24!$BH$40</f>
        <v>119.11103464016162</v>
      </c>
      <c r="NE35" s="7">
        <f>[1]jan25!$BH$40</f>
        <v>118.2212610544568</v>
      </c>
      <c r="NF35" s="7">
        <f>[1]fev25!$BH$40</f>
        <v>112.16934489831124</v>
      </c>
      <c r="NG35" s="7">
        <f>[1]mar25!$BH$40</f>
        <v>105.83799312228371</v>
      </c>
      <c r="NH35" s="7">
        <f>[1]abr25!$BH$40</f>
        <v>100.25010588755454</v>
      </c>
      <c r="NI35" s="7">
        <f>[1]mai25!$BH$40</f>
        <v>98.374843946858789</v>
      </c>
      <c r="NJ35" s="7">
        <f>[1]jun25!$BH$40</f>
        <v>104.00770893966717</v>
      </c>
      <c r="NK35" s="7">
        <f>[1]jul25!$BH$40</f>
        <v>100.01092094887781</v>
      </c>
      <c r="NL35" s="7">
        <f>[1]ago25!$BH$40</f>
        <v>103.77809067112415</v>
      </c>
      <c r="NM35" s="7">
        <f>[1]set25!$BH$40</f>
        <v>100.12451000387422</v>
      </c>
      <c r="NN35" s="7">
        <f>[1]out25!$BH$40</f>
        <v>104.71659105501959</v>
      </c>
      <c r="NO35" s="7">
        <f>[1]nov25!$BH$40</f>
        <v>109.33202897578428</v>
      </c>
      <c r="NP35" s="7">
        <f>[1]dez25!$BH$40</f>
        <v>117.09368622056522</v>
      </c>
      <c r="NQ35" s="7">
        <f>[1]jan26!$BH$40</f>
        <v>123.96130913954499</v>
      </c>
      <c r="NR35" s="7">
        <f>[1]fev26!$BH$40</f>
        <v>117.0371905917907</v>
      </c>
      <c r="NS35" s="7">
        <f>[1]mar26!$BH$40</f>
        <v>115.73568114241712</v>
      </c>
      <c r="NT35" s="7">
        <f>[1]abr26!$BH$40</f>
        <v>114.55303492085687</v>
      </c>
      <c r="NU35" s="7">
        <f>[1]mai26!$BH$40</f>
        <v>109.01267484395589</v>
      </c>
    </row>
    <row r="36" spans="1:385" x14ac:dyDescent="0.75">
      <c r="A36" s="11" t="s">
        <v>19</v>
      </c>
      <c r="B36" s="11">
        <v>84.867607807386634</v>
      </c>
      <c r="C36" s="11">
        <v>91.792429870009187</v>
      </c>
      <c r="D36" s="11">
        <v>109.13974364029922</v>
      </c>
      <c r="E36" s="11">
        <v>117.20405088477769</v>
      </c>
      <c r="F36" s="11">
        <v>122.32258786637672</v>
      </c>
      <c r="G36" s="11">
        <v>128.43697626072222</v>
      </c>
      <c r="H36" s="11">
        <v>133.20731344765466</v>
      </c>
      <c r="I36" s="11">
        <v>142.27443610077296</v>
      </c>
      <c r="J36" s="11">
        <v>139.61418966952013</v>
      </c>
      <c r="K36" s="11">
        <v>127.22524097528247</v>
      </c>
      <c r="L36" s="11">
        <v>129.34925972274874</v>
      </c>
      <c r="M36" s="11">
        <v>120.08018118872384</v>
      </c>
      <c r="N36" s="11">
        <v>110.70664271629897</v>
      </c>
      <c r="O36" s="11">
        <v>112.8236974678719</v>
      </c>
      <c r="P36" s="11">
        <v>107.80265642877953</v>
      </c>
      <c r="Q36" s="11">
        <v>109.6481153405125</v>
      </c>
      <c r="R36" s="11">
        <v>114.78754430979151</v>
      </c>
      <c r="S36" s="11">
        <v>115.18449207571143</v>
      </c>
      <c r="T36" s="11">
        <v>112.62174158696526</v>
      </c>
      <c r="U36" s="11">
        <v>115.86696367325797</v>
      </c>
      <c r="V36" s="11">
        <v>130.04565931208194</v>
      </c>
      <c r="W36" s="11">
        <v>141.1601967578398</v>
      </c>
      <c r="X36" s="11">
        <v>141.64071247447973</v>
      </c>
      <c r="Y36" s="11">
        <v>142.75495181741286</v>
      </c>
      <c r="Z36" s="11">
        <v>144.14775099607925</v>
      </c>
      <c r="AA36" s="11">
        <v>145.79821802279895</v>
      </c>
      <c r="AB36" s="11">
        <v>143.79258720551934</v>
      </c>
      <c r="AC36" s="11">
        <v>143.22153954226607</v>
      </c>
      <c r="AD36" s="11">
        <v>150.70783512759797</v>
      </c>
      <c r="AE36" s="11">
        <v>151.20924283191786</v>
      </c>
      <c r="AF36" s="11">
        <v>152.71346594487761</v>
      </c>
      <c r="AG36" s="11">
        <v>155.19264848290379</v>
      </c>
      <c r="AH36" s="11">
        <v>151.82207447053108</v>
      </c>
      <c r="AI36" s="11">
        <v>150.53373523026465</v>
      </c>
      <c r="AJ36" s="11">
        <v>152.97809778882421</v>
      </c>
      <c r="AK36" s="11">
        <v>146.22998576818551</v>
      </c>
      <c r="AL36" s="11">
        <v>144.26613892626588</v>
      </c>
      <c r="AM36" s="11">
        <v>148.26347256903844</v>
      </c>
      <c r="AN36" s="11">
        <v>143.67419927533265</v>
      </c>
      <c r="AO36" s="11">
        <v>143.61152331229266</v>
      </c>
      <c r="AP36" s="11">
        <v>148.54899640066506</v>
      </c>
      <c r="AQ36" s="11">
        <v>139.27991786664018</v>
      </c>
      <c r="AR36" s="11">
        <v>127.3157729218958</v>
      </c>
      <c r="AS36" s="11">
        <v>126.14582161181602</v>
      </c>
      <c r="AT36" s="11">
        <v>131.80755027309493</v>
      </c>
      <c r="AU36" s="11">
        <v>131.34096254824169</v>
      </c>
      <c r="AV36" s="11">
        <v>116.03409957469793</v>
      </c>
      <c r="AW36" s="11">
        <v>109.47401544317917</v>
      </c>
      <c r="AX36" s="11">
        <v>118.17901030984417</v>
      </c>
      <c r="AY36" s="11">
        <v>129.16819582952212</v>
      </c>
      <c r="AZ36" s="11">
        <v>137.07929516434729</v>
      </c>
      <c r="BA36" s="11">
        <v>143.87615515623935</v>
      </c>
      <c r="BB36" s="11">
        <v>143.77865921373268</v>
      </c>
      <c r="BC36" s="11">
        <v>129.08462787880214</v>
      </c>
      <c r="BD36" s="11">
        <v>107.10625683944632</v>
      </c>
      <c r="BE36" s="11">
        <v>119.05647379240403</v>
      </c>
      <c r="BF36" s="11">
        <v>108.47120003453936</v>
      </c>
      <c r="BG36" s="11">
        <v>73.881032432359277</v>
      </c>
      <c r="BH36" s="11">
        <v>70.357250510333273</v>
      </c>
      <c r="BI36" s="11">
        <v>73.549964067590253</v>
      </c>
      <c r="BJ36" s="11">
        <v>88.569173421806369</v>
      </c>
      <c r="BK36" s="11">
        <v>94.66897687511873</v>
      </c>
      <c r="BL36" s="11">
        <v>92.807070822730225</v>
      </c>
      <c r="BM36" s="11">
        <v>88.931867087837119</v>
      </c>
      <c r="BN36" s="11">
        <v>83.225163618634582</v>
      </c>
      <c r="BO36" s="11">
        <v>87.887054740485041</v>
      </c>
      <c r="BP36" s="11">
        <v>92.041642867882913</v>
      </c>
      <c r="BQ36" s="11">
        <v>99.01676720911577</v>
      </c>
      <c r="BR36" s="11">
        <v>112.06291346392193</v>
      </c>
      <c r="BS36" s="11">
        <v>114.55935161413721</v>
      </c>
      <c r="BT36" s="11">
        <v>109.87337468878764</v>
      </c>
      <c r="BU36" s="11">
        <v>109.95473061713503</v>
      </c>
      <c r="BV36" s="11">
        <v>116.37519817244423</v>
      </c>
      <c r="BW36" s="11">
        <v>113.5563634735073</v>
      </c>
      <c r="BX36" s="11">
        <v>107.80766891815404</v>
      </c>
      <c r="BY36" s="11">
        <v>103.98916661439395</v>
      </c>
      <c r="BZ36" s="11">
        <v>103.79362135399315</v>
      </c>
      <c r="CA36" s="11">
        <v>99.944044995249342</v>
      </c>
      <c r="CB36" s="11">
        <v>106.62443754710159</v>
      </c>
      <c r="CC36" s="11">
        <v>121.109585901443</v>
      </c>
      <c r="CD36" s="11">
        <v>121.91087883455236</v>
      </c>
      <c r="CE36" s="11">
        <v>110.32417904705268</v>
      </c>
      <c r="CF36" s="11">
        <v>106.31132900839755</v>
      </c>
      <c r="CG36" s="11">
        <v>95.884655525971084</v>
      </c>
      <c r="CH36" s="11">
        <v>83.247638363477165</v>
      </c>
      <c r="CI36" s="11">
        <v>80.37245630248357</v>
      </c>
      <c r="CJ36" s="11">
        <v>85.410747778203756</v>
      </c>
      <c r="CK36" s="11">
        <v>85.38244314118225</v>
      </c>
      <c r="CL36" s="11">
        <v>82.897118555397554</v>
      </c>
      <c r="CM36" s="11">
        <v>90.813669675107846</v>
      </c>
      <c r="CN36" s="11">
        <v>91.563125140232827</v>
      </c>
      <c r="CO36" s="11">
        <v>95.42736112651184</v>
      </c>
      <c r="CP36" s="11">
        <v>96.15269090315067</v>
      </c>
      <c r="CQ36" s="11">
        <v>100.12594259336349</v>
      </c>
      <c r="CR36" s="11">
        <v>93.368471570601528</v>
      </c>
      <c r="CS36" s="11">
        <v>91.465405575856096</v>
      </c>
      <c r="CT36" s="11">
        <v>84.00957465641369</v>
      </c>
      <c r="CU36" s="11">
        <v>94.11365195064144</v>
      </c>
      <c r="CV36" s="11">
        <v>87.63877053082291</v>
      </c>
      <c r="CW36" s="11">
        <v>95.257596762379507</v>
      </c>
      <c r="CX36" s="11">
        <v>90.945921247854827</v>
      </c>
      <c r="CY36" s="11">
        <v>92.628589404005368</v>
      </c>
      <c r="CZ36" s="11">
        <v>96.805726511689926</v>
      </c>
      <c r="DA36" s="11">
        <v>95.565498897635237</v>
      </c>
      <c r="DB36" s="11">
        <v>100.14292748608501</v>
      </c>
      <c r="DC36" s="11">
        <v>93.376712388921959</v>
      </c>
      <c r="DD36" s="11">
        <v>97.074753531681083</v>
      </c>
      <c r="DE36" s="11">
        <v>99.145424888117731</v>
      </c>
      <c r="DF36" s="11">
        <v>103.61776378680602</v>
      </c>
      <c r="DG36" s="11">
        <v>93.806552247115704</v>
      </c>
      <c r="DH36" s="11">
        <v>98.418524706910716</v>
      </c>
      <c r="DI36" s="11">
        <v>98.888394919939273</v>
      </c>
      <c r="DJ36" s="11">
        <v>99.881118282096025</v>
      </c>
      <c r="DK36" s="11">
        <v>101.46731236397936</v>
      </c>
      <c r="DL36" s="11">
        <v>113.02752293577981</v>
      </c>
      <c r="DM36" s="11">
        <v>106.32731574632983</v>
      </c>
      <c r="DN36" s="11">
        <v>112.84849995468142</v>
      </c>
      <c r="DO36" s="11">
        <v>101.02902247732789</v>
      </c>
      <c r="DP36" s="11">
        <v>114.89398360060187</v>
      </c>
      <c r="DQ36" s="11">
        <v>112.55492400332544</v>
      </c>
      <c r="DR36" s="11">
        <v>125.55129563215571</v>
      </c>
      <c r="DS36" s="11">
        <v>123.72181930524007</v>
      </c>
      <c r="DT36" s="11">
        <v>106.85044448131302</v>
      </c>
      <c r="DU36" s="11">
        <v>102.1464202068627</v>
      </c>
      <c r="DV36" s="11">
        <v>142.58458650906641</v>
      </c>
      <c r="DW36" s="11">
        <v>143.57982089662707</v>
      </c>
      <c r="DX36" s="11">
        <v>147.25407446838994</v>
      </c>
      <c r="DY36" s="11">
        <v>142.01161478067993</v>
      </c>
      <c r="DZ36" s="11">
        <v>151.1928616623722</v>
      </c>
      <c r="EA36" s="11">
        <v>157.42207138065535</v>
      </c>
      <c r="EB36" s="11">
        <v>148.13039938296382</v>
      </c>
      <c r="EC36" s="11">
        <v>136.90703989911049</v>
      </c>
      <c r="ED36" s="11">
        <v>121.69356148662695</v>
      </c>
      <c r="EE36" s="11">
        <v>123.40242724931615</v>
      </c>
      <c r="EF36" s="11">
        <v>147.87102126577119</v>
      </c>
      <c r="EG36" s="11">
        <v>119.14018221384467</v>
      </c>
      <c r="EH36" s="11">
        <v>114.32080162385697</v>
      </c>
      <c r="EI36" s="11">
        <v>120.27178061741469</v>
      </c>
      <c r="EJ36" s="11">
        <v>148.16499607160733</v>
      </c>
      <c r="EK36" s="11">
        <v>141.55537275823298</v>
      </c>
      <c r="EL36" s="11">
        <v>135.36416309943064</v>
      </c>
      <c r="EM36" s="11">
        <v>145.90683299963109</v>
      </c>
      <c r="EN36" s="11">
        <v>148.69305129521481</v>
      </c>
      <c r="EO36" s="11">
        <v>151.35270525067827</v>
      </c>
      <c r="EP36" s="11">
        <v>130.42235458616273</v>
      </c>
      <c r="EQ36" s="11">
        <v>142.4912982912067</v>
      </c>
      <c r="ER36" s="11">
        <v>125.61709344776219</v>
      </c>
      <c r="ES36" s="11">
        <v>124.89481375806659</v>
      </c>
      <c r="ET36" s="11">
        <v>122.04841738456727</v>
      </c>
      <c r="EU36" s="11">
        <v>131.92462067922764</v>
      </c>
      <c r="EV36" s="11">
        <v>127.54540458805479</v>
      </c>
      <c r="EW36" s="11">
        <v>150.64412730640436</v>
      </c>
      <c r="EX36" s="11">
        <v>147.11389156161295</v>
      </c>
      <c r="EY36" s="11">
        <v>150.7830771204363</v>
      </c>
      <c r="EZ36" s="11">
        <v>153.76623001591733</v>
      </c>
      <c r="FA36" s="11">
        <v>150.63215965550359</v>
      </c>
      <c r="FB36" s="11">
        <v>156.09862164564956</v>
      </c>
      <c r="FC36" s="11">
        <v>154.65648876676471</v>
      </c>
      <c r="FD36" s="11">
        <v>152.06408134217344</v>
      </c>
      <c r="FE36" s="11">
        <v>157.16043050328241</v>
      </c>
      <c r="FF36" s="11">
        <v>157.65852226853468</v>
      </c>
      <c r="FG36" s="11">
        <v>163.00608984666593</v>
      </c>
      <c r="FH36" s="11">
        <v>150.52093639920929</v>
      </c>
      <c r="FI36" s="11">
        <v>161.00509321343964</v>
      </c>
      <c r="FJ36" s="11">
        <v>163.15179097849904</v>
      </c>
      <c r="FK36" s="11">
        <v>161.59225224264461</v>
      </c>
      <c r="FL36" s="11">
        <v>164.25440872347187</v>
      </c>
      <c r="FM36" s="11">
        <v>160.66599331746636</v>
      </c>
      <c r="FN36" s="11">
        <v>159.87700175993052</v>
      </c>
      <c r="FO36" s="11">
        <v>147.28059247629395</v>
      </c>
      <c r="FP36" s="11">
        <v>147.70726024756874</v>
      </c>
      <c r="FQ36" s="11">
        <v>149.96275265824966</v>
      </c>
      <c r="FR36" s="11">
        <v>146.8399104719586</v>
      </c>
      <c r="FS36" s="11">
        <v>138.9540248234191</v>
      </c>
      <c r="FT36" s="11">
        <v>126.47308361823796</v>
      </c>
      <c r="FU36" s="11">
        <v>125.2914729760611</v>
      </c>
      <c r="FV36" s="11">
        <v>138.66757746268271</v>
      </c>
      <c r="FW36" s="11">
        <v>111.9866775574894</v>
      </c>
      <c r="FX36" s="11">
        <v>121.21851466363442</v>
      </c>
      <c r="FY36" s="11">
        <v>132.44211813894066</v>
      </c>
      <c r="FZ36" s="11">
        <v>136.68376196183979</v>
      </c>
      <c r="GA36" s="11">
        <v>146.19887612390983</v>
      </c>
      <c r="GB36" s="11">
        <v>143.34910320790374</v>
      </c>
      <c r="GC36" s="11">
        <v>144.04378158625161</v>
      </c>
      <c r="GD36" s="11">
        <v>156.2717139012982</v>
      </c>
      <c r="GE36" s="11">
        <v>155.43589743589743</v>
      </c>
      <c r="GF36" s="11">
        <v>155.75045036503269</v>
      </c>
      <c r="GG36" s="11">
        <v>162.36759071444669</v>
      </c>
      <c r="GH36" s="11">
        <v>169.28384212149246</v>
      </c>
      <c r="GI36" s="11">
        <v>170.52981382878289</v>
      </c>
      <c r="GJ36" s="11">
        <v>159.36022434538756</v>
      </c>
      <c r="GK36" s="11">
        <v>163.07327455153541</v>
      </c>
      <c r="GL36" s="11">
        <v>163.39180134016556</v>
      </c>
      <c r="GM36" s="11">
        <v>165.35008339543631</v>
      </c>
      <c r="GN36" s="11">
        <v>169.10771922772255</v>
      </c>
      <c r="GO36" s="11">
        <v>172.99396031061261</v>
      </c>
      <c r="GP36" s="11">
        <v>161.81818181818181</v>
      </c>
      <c r="GQ36" s="11">
        <v>161.87630866656451</v>
      </c>
      <c r="GR36" s="11">
        <v>164.23025732031942</v>
      </c>
      <c r="GS36" s="11">
        <v>165.73051988686143</v>
      </c>
      <c r="GT36" s="11">
        <v>168.79084967320262</v>
      </c>
      <c r="GU36" s="11">
        <v>167.38480508073781</v>
      </c>
      <c r="GV36" s="11">
        <v>161.04787714543812</v>
      </c>
      <c r="GW36" s="11">
        <v>152.66157887619065</v>
      </c>
      <c r="GX36" s="11">
        <v>157.43843414944752</v>
      </c>
      <c r="GY36" s="11">
        <v>159.71546161881236</v>
      </c>
      <c r="GZ36" s="11">
        <v>164.16101367694509</v>
      </c>
      <c r="HA36" s="11">
        <v>159.28830118884412</v>
      </c>
      <c r="HB36" s="11">
        <v>155.64525642697805</v>
      </c>
      <c r="HC36" s="11">
        <v>153.48249635467846</v>
      </c>
      <c r="HD36" s="11">
        <v>164.25068650993273</v>
      </c>
      <c r="HE36" s="11">
        <v>161.20526118350892</v>
      </c>
      <c r="HF36" s="11">
        <v>174.06251960550685</v>
      </c>
      <c r="HG36" s="11">
        <v>167.05662617947456</v>
      </c>
      <c r="HH36" s="11">
        <v>171.8084814307058</v>
      </c>
      <c r="HI36" s="11">
        <v>168.15985269292486</v>
      </c>
      <c r="HJ36" s="11">
        <v>170.5443727254785</v>
      </c>
      <c r="HK36" s="11">
        <v>162.81516878599882</v>
      </c>
      <c r="HL36" s="11">
        <v>166.07603215303746</v>
      </c>
      <c r="HM36" s="11">
        <v>162.12085649781696</v>
      </c>
      <c r="HN36" s="11">
        <v>166.67470456174848</v>
      </c>
      <c r="HO36" s="11">
        <v>156.00103730304687</v>
      </c>
      <c r="HP36" s="11">
        <v>164.49724121031863</v>
      </c>
      <c r="HQ36" s="11">
        <v>151.85959114187659</v>
      </c>
      <c r="HR36" s="11">
        <v>167.16799592564297</v>
      </c>
      <c r="HS36" s="11">
        <v>167.56943880055934</v>
      </c>
      <c r="HT36" s="11">
        <v>162.93084961586587</v>
      </c>
      <c r="HU36" s="11">
        <v>138.42543383166813</v>
      </c>
      <c r="HV36" s="11">
        <v>150.13943545971847</v>
      </c>
      <c r="HW36" s="11">
        <v>133.90154313100479</v>
      </c>
      <c r="HX36" s="11">
        <v>133.36096920801555</v>
      </c>
      <c r="HY36" s="11">
        <v>136.74828653769339</v>
      </c>
      <c r="HZ36" s="11">
        <v>136.71951448871096</v>
      </c>
      <c r="IA36" s="11">
        <v>136.22364558121868</v>
      </c>
      <c r="IB36" s="11">
        <v>135.0558076143663</v>
      </c>
      <c r="IC36" s="11">
        <v>129.19239797896211</v>
      </c>
      <c r="ID36" s="11">
        <v>140.05843783787628</v>
      </c>
      <c r="IE36" s="11">
        <v>138.29683750900779</v>
      </c>
      <c r="IF36" s="11">
        <v>126.4750276854928</v>
      </c>
      <c r="IG36" s="11">
        <v>105.91292610144029</v>
      </c>
      <c r="IH36" s="11">
        <v>106.31108096223912</v>
      </c>
      <c r="II36" s="11">
        <v>104.57122943642794</v>
      </c>
      <c r="IJ36" s="11">
        <v>108.2245213216317</v>
      </c>
      <c r="IK36" s="11">
        <v>111.90364223898708</v>
      </c>
      <c r="IL36" s="11">
        <v>113.48640710950392</v>
      </c>
      <c r="IM36" s="11">
        <v>96.78078104176447</v>
      </c>
      <c r="IN36" s="11">
        <v>109.866658871303</v>
      </c>
      <c r="IO36" s="11">
        <v>113.5148425436948</v>
      </c>
      <c r="IP36" s="11">
        <v>112.85938202208399</v>
      </c>
      <c r="IQ36" s="11">
        <v>106.32883330214133</v>
      </c>
      <c r="IR36" s="11">
        <v>81.719540314409912</v>
      </c>
      <c r="IS36" s="11">
        <v>90.192619221146344</v>
      </c>
      <c r="IT36" s="11">
        <v>73.744705326210664</v>
      </c>
      <c r="IU36" s="11">
        <v>67.263610376551554</v>
      </c>
      <c r="IV36" s="11">
        <v>65.893614190241706</v>
      </c>
      <c r="IW36" s="11">
        <v>67.187696620166989</v>
      </c>
      <c r="IX36" s="11">
        <v>60.580060999090072</v>
      </c>
      <c r="IY36" s="11">
        <v>57.584850594706836</v>
      </c>
      <c r="IZ36" s="11">
        <v>66.177514639295993</v>
      </c>
      <c r="JA36" s="11">
        <v>60.842161734019953</v>
      </c>
      <c r="JB36" s="11">
        <v>70.783330285638257</v>
      </c>
      <c r="JC36" s="11">
        <v>50.74210325255725</v>
      </c>
      <c r="JD36" s="11">
        <v>59.209795095123795</v>
      </c>
      <c r="JE36" s="11">
        <v>51.707841686523182</v>
      </c>
      <c r="JF36" s="11">
        <v>70.195605138607164</v>
      </c>
      <c r="JG36" s="11">
        <v>60.111458103632309</v>
      </c>
      <c r="JH36" s="11">
        <v>57.136442927865104</v>
      </c>
      <c r="JI36" s="11">
        <v>65.078661706899538</v>
      </c>
      <c r="JJ36" s="11">
        <v>70.486415244634429</v>
      </c>
      <c r="JK36" s="11">
        <v>59.582330455536891</v>
      </c>
      <c r="JL36" s="11">
        <v>85.237521871814735</v>
      </c>
      <c r="JM36" s="11">
        <v>76.347672821926551</v>
      </c>
      <c r="JN36" s="11">
        <v>80.230905514290612</v>
      </c>
      <c r="JO36" s="11">
        <v>75.116703009840904</v>
      </c>
      <c r="JP36" s="11">
        <v>84.111754159924899</v>
      </c>
      <c r="JQ36" s="11">
        <v>74.798652716310542</v>
      </c>
      <c r="JR36" s="11">
        <v>81.74166942195987</v>
      </c>
      <c r="JS36" s="11">
        <v>82.908223557679889</v>
      </c>
      <c r="JT36" s="11">
        <v>70.579637723013732</v>
      </c>
      <c r="JU36" s="11">
        <v>82.607348392064466</v>
      </c>
      <c r="JV36" s="11">
        <v>80.468077784928965</v>
      </c>
      <c r="JW36" s="11">
        <v>78.767860610806366</v>
      </c>
      <c r="JX36" s="11">
        <v>90.698282565387828</v>
      </c>
      <c r="JY36" s="11">
        <v>103.81737569594711</v>
      </c>
      <c r="JZ36" s="11">
        <v>114.00814916637401</v>
      </c>
      <c r="KA36" s="11">
        <v>102.32791069039517</v>
      </c>
      <c r="KB36" s="11">
        <v>98.622964140306863</v>
      </c>
      <c r="KC36" s="11">
        <v>96.84677315787242</v>
      </c>
      <c r="KD36" s="11">
        <v>87.340934010856841</v>
      </c>
      <c r="KE36" s="11">
        <v>94.468681521730289</v>
      </c>
      <c r="KF36" s="11">
        <v>98.020857244848926</v>
      </c>
      <c r="KG36" s="11">
        <v>89.011814073805411</v>
      </c>
      <c r="KH36" s="11">
        <v>83.457261951011958</v>
      </c>
      <c r="KI36" s="11">
        <v>92.662332251082262</v>
      </c>
      <c r="KJ36" s="11">
        <v>108.76647437522948</v>
      </c>
      <c r="KK36" s="11">
        <v>106.14600886534848</v>
      </c>
      <c r="KL36" s="11">
        <v>125.49405106384981</v>
      </c>
      <c r="KM36" s="11">
        <v>113.33226292353874</v>
      </c>
      <c r="KN36" s="11">
        <v>125.89444994793826</v>
      </c>
      <c r="KO36" s="11">
        <v>110.81250294874118</v>
      </c>
      <c r="KP36" s="11">
        <v>91.894639867223816</v>
      </c>
      <c r="KQ36" s="11">
        <v>97.499949402988875</v>
      </c>
      <c r="KR36" s="11">
        <v>102.00296903143541</v>
      </c>
      <c r="KS36" s="11">
        <v>105.56659434562715</v>
      </c>
      <c r="KT36" s="11">
        <v>110.24727741427643</v>
      </c>
      <c r="KU36" s="11">
        <v>110.69559809427777</v>
      </c>
      <c r="KV36" s="11">
        <v>132.72442491584371</v>
      </c>
      <c r="KW36" s="11">
        <v>119.54681672046465</v>
      </c>
      <c r="KX36" s="11">
        <v>149.01783105313402</v>
      </c>
      <c r="KY36" s="11">
        <v>128.03811519324063</v>
      </c>
      <c r="KZ36" s="11">
        <v>109.14845982667291</v>
      </c>
      <c r="LA36" s="11">
        <v>82.206506095680339</v>
      </c>
      <c r="LB36" s="11">
        <v>97.563940426918037</v>
      </c>
      <c r="LC36" s="11">
        <v>85.117241126911296</v>
      </c>
      <c r="LD36" s="11">
        <v>71.242851141865643</v>
      </c>
      <c r="LE36" s="11">
        <v>86.72835579510452</v>
      </c>
      <c r="LF36" s="11">
        <v>82.749482086549321</v>
      </c>
      <c r="LG36" s="11">
        <v>88.902705405397228</v>
      </c>
      <c r="LH36" s="11">
        <f>[1]dez20!$BH$41</f>
        <v>83.281142061248175</v>
      </c>
      <c r="LI36" s="11">
        <f>[1]jan21!$BH$41</f>
        <v>96.158540428009886</v>
      </c>
      <c r="LJ36" s="11">
        <f>[1]fev21!$BH$41</f>
        <v>96.410749098812971</v>
      </c>
      <c r="LK36" s="11">
        <f>[1]mar21!$BH$41</f>
        <v>83.776453351740372</v>
      </c>
      <c r="LL36" s="11">
        <f>[1]abr21!$BH$41</f>
        <v>83.334841619698466</v>
      </c>
      <c r="LM36" s="11">
        <f>[1]mai21!$BH$41</f>
        <v>95.328862444844177</v>
      </c>
      <c r="LN36" s="11">
        <f>[1]jun21!$BH$41</f>
        <v>91.417626488599652</v>
      </c>
      <c r="LO36" s="11">
        <f>[1]jul21!$BH$41</f>
        <v>86.967475215758782</v>
      </c>
      <c r="LP36" s="11">
        <f>[1]ago21!$BH$41</f>
        <v>92.109145916710943</v>
      </c>
      <c r="LQ36" s="11">
        <f>[1]set21!$BH$41</f>
        <v>83.302343159441222</v>
      </c>
      <c r="LR36" s="11">
        <f>[1]out21!$BH$41</f>
        <v>73.393685856405554</v>
      </c>
      <c r="LS36" s="11">
        <f>[1]nov21!$BH$41</f>
        <v>80.351738018753082</v>
      </c>
      <c r="LT36" s="11">
        <f>[1]dez21!$BH$41</f>
        <v>91.106725000377807</v>
      </c>
      <c r="LU36" s="11">
        <f>[1]jan22!$BH$41</f>
        <v>94.203473942447047</v>
      </c>
      <c r="LV36" s="11">
        <f>[1]fev22!$BH$41</f>
        <v>87.58069311190296</v>
      </c>
      <c r="LW36" s="11">
        <f>[1]mar22!$BH$41</f>
        <v>88.483679282390085</v>
      </c>
      <c r="LX36" s="11">
        <f>[1]abr22!$BH$41</f>
        <v>85.413324103072043</v>
      </c>
      <c r="LY36" s="11">
        <f>[1]mai22!$BH$41</f>
        <v>85.234292150571221</v>
      </c>
      <c r="LZ36" s="11">
        <f>[1]jun22!$BH$41</f>
        <v>77.078572122878441</v>
      </c>
      <c r="MA36" s="11">
        <f>[1]jul22!$BH$41</f>
        <v>89.397150597840948</v>
      </c>
      <c r="MB36" s="11">
        <f>[1]ago22!$BH$41</f>
        <v>86.633588561990081</v>
      </c>
      <c r="MC36" s="11">
        <f>[1]set22!$BH$41</f>
        <v>86.182870120332311</v>
      </c>
      <c r="MD36" s="11">
        <f>[1]out22!$BH$41</f>
        <v>87.274416161522083</v>
      </c>
      <c r="ME36" s="11">
        <f>[1]nov22!$BH$41</f>
        <v>96.74467353127261</v>
      </c>
      <c r="MF36" s="11">
        <f>[1]dez22!$BH$41</f>
        <v>105.1180894502323</v>
      </c>
      <c r="MG36" s="11">
        <f>[1]jan23!$BH$41</f>
        <v>109.35485858742749</v>
      </c>
      <c r="MH36" s="11">
        <f>[1]fev23!$BH$41</f>
        <v>110.90655575675423</v>
      </c>
      <c r="MI36" s="11">
        <f>[1]mar23!$BH$41</f>
        <v>114.28731132989792</v>
      </c>
      <c r="MJ36" s="11">
        <f>[1]abr23!$BH$41</f>
        <v>109.83315190359966</v>
      </c>
      <c r="MK36" s="11">
        <f>[1]mai23!$BH$41</f>
        <v>105.69823652770643</v>
      </c>
      <c r="ML36" s="11">
        <f>[1]jun23!$BH$41</f>
        <v>110.64798193894214</v>
      </c>
      <c r="MM36" s="11">
        <f>[1]jul23!$BH$41</f>
        <v>108.84167794839841</v>
      </c>
      <c r="MN36" s="11">
        <f>[1]ago23!$BH$41</f>
        <v>114.31414463376237</v>
      </c>
      <c r="MO36" s="11">
        <f>[1]set23!$BH$41</f>
        <v>117.9356021584766</v>
      </c>
      <c r="MP36" s="11">
        <f>[1]out23!$BH$41</f>
        <v>120.75760017311823</v>
      </c>
      <c r="MQ36" s="11">
        <f>[1]nov23!$BH$41</f>
        <v>122.85190586488902</v>
      </c>
      <c r="MR36" s="11">
        <f>[1]dez23!$BH$41</f>
        <v>128.65102325083038</v>
      </c>
      <c r="MS36" s="11">
        <f>[1]jan24!$BH$41</f>
        <v>127.4808803268001</v>
      </c>
      <c r="MT36" s="11">
        <f>[1]fev24!$BH$41</f>
        <v>127.64373582176277</v>
      </c>
      <c r="MU36" s="11">
        <f>[1]mar24!$BH$41</f>
        <v>124.70118813844914</v>
      </c>
      <c r="MV36" s="11">
        <f>[1]abr24!$BH$41</f>
        <v>127.19219467647196</v>
      </c>
      <c r="MW36" s="11">
        <f>[1]mai24!$BH$41</f>
        <v>119.14279660970838</v>
      </c>
      <c r="MX36" s="11">
        <f>[1]jun24!$BH$41</f>
        <v>123.38352239234672</v>
      </c>
      <c r="MY36" s="11">
        <f>[1]jul24!$BH$41</f>
        <v>130.54553877495056</v>
      </c>
      <c r="MZ36" s="11">
        <f>[1]ago24!$BH$41</f>
        <v>130.63617779978722</v>
      </c>
      <c r="NA36" s="11">
        <f>[1]set24!$BH$41</f>
        <v>125.12306669364368</v>
      </c>
      <c r="NB36" s="11">
        <f>[1]out24!$BH$41</f>
        <v>120.31177629867017</v>
      </c>
      <c r="NC36" s="11">
        <f>[1]nov24!$BH$41</f>
        <v>122.5944688918469</v>
      </c>
      <c r="ND36" s="11">
        <f>[1]dez24!$BH$41</f>
        <v>133.47275062098169</v>
      </c>
      <c r="NE36" s="11">
        <f>[1]jan25!$BH$41</f>
        <v>130.99539002009328</v>
      </c>
      <c r="NF36" s="11">
        <f>[1]fev25!$BH$41</f>
        <v>131.07108972857998</v>
      </c>
      <c r="NG36" s="11">
        <f>[1]mar25!$BH$41</f>
        <v>123.87805170684781</v>
      </c>
      <c r="NH36" s="11">
        <f>[1]abr25!$BH$41</f>
        <v>111.77605446339311</v>
      </c>
      <c r="NI36" s="11">
        <f>[1]mai25!$BH$41</f>
        <v>114.77689928683064</v>
      </c>
      <c r="NJ36" s="11">
        <f>[1]jun25!$BH$41</f>
        <v>116.05447139229061</v>
      </c>
      <c r="NK36" s="11">
        <f>[1]jul25!$BH$41</f>
        <v>108.47249152912028</v>
      </c>
      <c r="NL36" s="11">
        <f>[1]ago25!$BH$41</f>
        <v>117.25501790069322</v>
      </c>
      <c r="NM36" s="11">
        <f>[1]set25!$BH$41</f>
        <v>117.76573437342618</v>
      </c>
      <c r="NN36" s="11">
        <f>[1]out25!$BH$41</f>
        <v>119.53511150241873</v>
      </c>
      <c r="NO36" s="11">
        <f>[1]nov25!$BH$41</f>
        <v>123.92948146818306</v>
      </c>
      <c r="NP36" s="11">
        <f>[1]dez25!$BH$41</f>
        <v>131.26385102883873</v>
      </c>
      <c r="NQ36" s="11">
        <f>[1]jan26!$BH$41</f>
        <v>129.0261386354988</v>
      </c>
      <c r="NR36" s="11">
        <f>[1]fev26!$BH$41</f>
        <v>129.36165807751993</v>
      </c>
      <c r="NS36" s="11">
        <f>[1]mar26!$BH$41</f>
        <v>133.49630117263973</v>
      </c>
      <c r="NT36" s="11">
        <f>[1]abr26!$BH$41</f>
        <v>128.69685629472093</v>
      </c>
      <c r="NU36" s="11">
        <f>[1]mai26!$BH$41</f>
        <v>119.72127529440779</v>
      </c>
    </row>
    <row r="37" spans="1:385" x14ac:dyDescent="0.75">
      <c r="A37" s="8" t="s">
        <v>20</v>
      </c>
      <c r="B37" s="8" t="s">
        <v>3</v>
      </c>
      <c r="C37" s="8" t="s">
        <v>3</v>
      </c>
      <c r="D37" s="8" t="s">
        <v>3</v>
      </c>
      <c r="E37" s="8" t="s">
        <v>3</v>
      </c>
      <c r="F37" s="8" t="s">
        <v>3</v>
      </c>
      <c r="G37" s="8" t="s">
        <v>3</v>
      </c>
      <c r="H37" s="8" t="s">
        <v>3</v>
      </c>
      <c r="I37" s="8" t="s">
        <v>3</v>
      </c>
      <c r="J37" s="8" t="s">
        <v>3</v>
      </c>
      <c r="K37" s="8" t="s">
        <v>3</v>
      </c>
      <c r="L37" s="8" t="s">
        <v>3</v>
      </c>
      <c r="M37" s="8" t="s">
        <v>3</v>
      </c>
      <c r="N37" s="8" t="s">
        <v>3</v>
      </c>
      <c r="O37" s="8" t="s">
        <v>3</v>
      </c>
      <c r="P37" s="8" t="s">
        <v>3</v>
      </c>
      <c r="Q37" s="8" t="s">
        <v>3</v>
      </c>
      <c r="R37" s="8" t="s">
        <v>3</v>
      </c>
      <c r="S37" s="8" t="s">
        <v>3</v>
      </c>
      <c r="T37" s="8" t="s">
        <v>3</v>
      </c>
      <c r="U37" s="8" t="s">
        <v>3</v>
      </c>
      <c r="V37" s="8" t="s">
        <v>3</v>
      </c>
      <c r="W37" s="8" t="s">
        <v>3</v>
      </c>
      <c r="X37" s="8" t="s">
        <v>3</v>
      </c>
      <c r="Y37" s="8" t="s">
        <v>3</v>
      </c>
      <c r="Z37" s="8" t="s">
        <v>3</v>
      </c>
      <c r="AA37" s="8" t="s">
        <v>3</v>
      </c>
      <c r="AB37" s="8" t="s">
        <v>3</v>
      </c>
      <c r="AC37" s="8" t="s">
        <v>3</v>
      </c>
      <c r="AD37" s="8" t="s">
        <v>3</v>
      </c>
      <c r="AE37" s="8" t="s">
        <v>3</v>
      </c>
      <c r="AF37" s="8" t="s">
        <v>3</v>
      </c>
      <c r="AG37" s="8" t="s">
        <v>3</v>
      </c>
      <c r="AH37" s="8" t="s">
        <v>3</v>
      </c>
      <c r="AI37" s="8" t="s">
        <v>3</v>
      </c>
      <c r="AJ37" s="8" t="s">
        <v>3</v>
      </c>
      <c r="AK37" s="8" t="s">
        <v>3</v>
      </c>
      <c r="AL37" s="8" t="s">
        <v>3</v>
      </c>
      <c r="AM37" s="8" t="s">
        <v>3</v>
      </c>
      <c r="AN37" s="8" t="s">
        <v>3</v>
      </c>
      <c r="AO37" s="8" t="s">
        <v>3</v>
      </c>
      <c r="AP37" s="8" t="s">
        <v>3</v>
      </c>
      <c r="AQ37" s="8" t="s">
        <v>3</v>
      </c>
      <c r="AR37" s="8" t="s">
        <v>3</v>
      </c>
      <c r="AS37" s="8" t="s">
        <v>3</v>
      </c>
      <c r="AT37" s="8" t="s">
        <v>3</v>
      </c>
      <c r="AU37" s="8" t="s">
        <v>3</v>
      </c>
      <c r="AV37" s="8" t="s">
        <v>3</v>
      </c>
      <c r="AW37" s="8" t="s">
        <v>3</v>
      </c>
      <c r="AX37" s="8" t="s">
        <v>3</v>
      </c>
      <c r="AY37" s="8" t="s">
        <v>3</v>
      </c>
      <c r="AZ37" s="8" t="s">
        <v>3</v>
      </c>
      <c r="BA37" s="8" t="s">
        <v>3</v>
      </c>
      <c r="BB37" s="8" t="s">
        <v>3</v>
      </c>
      <c r="BC37" s="8" t="s">
        <v>3</v>
      </c>
      <c r="BD37" s="8" t="s">
        <v>3</v>
      </c>
      <c r="BE37" s="8" t="s">
        <v>3</v>
      </c>
      <c r="BF37" s="8" t="s">
        <v>3</v>
      </c>
      <c r="BG37" s="8" t="s">
        <v>3</v>
      </c>
      <c r="BH37" s="8" t="s">
        <v>3</v>
      </c>
      <c r="BI37" s="8">
        <v>46.581534699272048</v>
      </c>
      <c r="BJ37" s="8">
        <v>58.934163845906092</v>
      </c>
      <c r="BK37" s="8">
        <v>65.38575773874787</v>
      </c>
      <c r="BL37" s="8">
        <v>64.439685029028908</v>
      </c>
      <c r="BM37" s="8">
        <v>65.509186055376304</v>
      </c>
      <c r="BN37" s="8">
        <v>59.149029267609507</v>
      </c>
      <c r="BO37" s="8">
        <v>62.373297137639312</v>
      </c>
      <c r="BP37" s="8">
        <v>65.352009317003663</v>
      </c>
      <c r="BQ37" s="8">
        <v>70.002091261162576</v>
      </c>
      <c r="BR37" s="8">
        <v>86.101176556305532</v>
      </c>
      <c r="BS37" s="8">
        <v>80.114822214281816</v>
      </c>
      <c r="BT37" s="8">
        <v>69.997489409198408</v>
      </c>
      <c r="BU37" s="8">
        <v>68.938275047527725</v>
      </c>
      <c r="BV37" s="8">
        <v>73.231201413825474</v>
      </c>
      <c r="BW37" s="8">
        <v>69.169227401494297</v>
      </c>
      <c r="BX37" s="8">
        <v>64.555873234807322</v>
      </c>
      <c r="BY37" s="8">
        <v>71.073728454066398</v>
      </c>
      <c r="BZ37" s="8">
        <v>79.393614913636412</v>
      </c>
      <c r="CA37" s="8">
        <v>73.51597235576007</v>
      </c>
      <c r="CB37" s="8">
        <v>76.70275017121476</v>
      </c>
      <c r="CC37" s="8">
        <v>104.94759704063739</v>
      </c>
      <c r="CD37" s="8">
        <v>103.99167526895346</v>
      </c>
      <c r="CE37" s="8">
        <v>88.159350104989727</v>
      </c>
      <c r="CF37" s="8">
        <v>87.795778985092241</v>
      </c>
      <c r="CG37" s="8">
        <v>79.026282361452672</v>
      </c>
      <c r="CH37" s="8">
        <v>62.673693230034345</v>
      </c>
      <c r="CI37" s="8">
        <v>66.906546209717945</v>
      </c>
      <c r="CJ37" s="8">
        <v>66.431263649351735</v>
      </c>
      <c r="CK37" s="8">
        <v>68.076048182880996</v>
      </c>
      <c r="CL37" s="8">
        <v>60.64248508446417</v>
      </c>
      <c r="CM37" s="8">
        <v>62.4592329096225</v>
      </c>
      <c r="CN37" s="8">
        <v>69.703819033436702</v>
      </c>
      <c r="CO37" s="8">
        <v>68.763332510371782</v>
      </c>
      <c r="CP37" s="8">
        <v>73.790129362504786</v>
      </c>
      <c r="CQ37" s="8">
        <v>76.747484183522587</v>
      </c>
      <c r="CR37" s="8">
        <v>71.737704318713</v>
      </c>
      <c r="CS37" s="8">
        <v>76.591404966522589</v>
      </c>
      <c r="CT37" s="8">
        <v>64.500314898873668</v>
      </c>
      <c r="CU37" s="8">
        <v>77.502252178333677</v>
      </c>
      <c r="CV37" s="8">
        <v>68.303428779489494</v>
      </c>
      <c r="CW37" s="8">
        <v>74.566875744411803</v>
      </c>
      <c r="CX37" s="8">
        <v>71.251040002113726</v>
      </c>
      <c r="CY37" s="8">
        <v>68.087974027385869</v>
      </c>
      <c r="CZ37" s="8">
        <v>75.404521254233998</v>
      </c>
      <c r="DA37" s="8">
        <v>73.123317077050899</v>
      </c>
      <c r="DB37" s="8">
        <v>71.463052143589408</v>
      </c>
      <c r="DC37" s="8">
        <v>71.539146889259996</v>
      </c>
      <c r="DD37" s="8">
        <v>82.880181139190711</v>
      </c>
      <c r="DE37" s="8">
        <v>77.957698341451106</v>
      </c>
      <c r="DF37" s="8">
        <v>84.075452331572791</v>
      </c>
      <c r="DG37" s="8">
        <v>76.634377481659271</v>
      </c>
      <c r="DH37" s="8">
        <v>73.824279787758414</v>
      </c>
      <c r="DI37" s="8">
        <v>75.158638953917745</v>
      </c>
      <c r="DJ37" s="8">
        <v>74.908698379654453</v>
      </c>
      <c r="DK37" s="8">
        <v>79.131155387618122</v>
      </c>
      <c r="DL37" s="8">
        <v>86.802943105673663</v>
      </c>
      <c r="DM37" s="8">
        <v>97.371723785262105</v>
      </c>
      <c r="DN37" s="8">
        <v>94.445704528527671</v>
      </c>
      <c r="DO37" s="8">
        <v>88.383283392029398</v>
      </c>
      <c r="DP37" s="8">
        <v>85.232742023331028</v>
      </c>
      <c r="DQ37" s="8">
        <v>99.363766258451022</v>
      </c>
      <c r="DR37" s="8">
        <v>93.73327188515529</v>
      </c>
      <c r="DS37" s="8">
        <v>96.70525495171249</v>
      </c>
      <c r="DT37" s="8">
        <v>97.584265181374931</v>
      </c>
      <c r="DU37" s="8">
        <v>96.909573291026462</v>
      </c>
      <c r="DV37" s="8">
        <v>111.023250804876</v>
      </c>
      <c r="DW37" s="8">
        <v>114.81324165314381</v>
      </c>
      <c r="DX37" s="8">
        <v>122.551702127102</v>
      </c>
      <c r="DY37" s="8">
        <v>123.77217981500546</v>
      </c>
      <c r="DZ37" s="8">
        <v>125.60008310037709</v>
      </c>
      <c r="EA37" s="8">
        <v>124.32922489281644</v>
      </c>
      <c r="EB37" s="8">
        <v>119.30401386247847</v>
      </c>
      <c r="EC37" s="8">
        <v>112.7667523065704</v>
      </c>
      <c r="ED37" s="8">
        <v>110.09849846139996</v>
      </c>
      <c r="EE37" s="8">
        <v>120.66385037882542</v>
      </c>
      <c r="EF37" s="8">
        <v>116.87216283602245</v>
      </c>
      <c r="EG37" s="8">
        <v>106.80258056843378</v>
      </c>
      <c r="EH37" s="8">
        <v>99.988521387407502</v>
      </c>
      <c r="EI37" s="8">
        <v>117.16429443625434</v>
      </c>
      <c r="EJ37" s="8">
        <v>125.79658952464224</v>
      </c>
      <c r="EK37" s="8">
        <v>126.25203150837706</v>
      </c>
      <c r="EL37" s="8">
        <v>132.65798791592556</v>
      </c>
      <c r="EM37" s="8">
        <v>136.69530206039752</v>
      </c>
      <c r="EN37" s="8">
        <v>134.17415641817561</v>
      </c>
      <c r="EO37" s="8">
        <v>139.33912174710596</v>
      </c>
      <c r="EP37" s="8">
        <v>127.57615384694431</v>
      </c>
      <c r="EQ37" s="8">
        <v>134.81676848596373</v>
      </c>
      <c r="ER37" s="8">
        <v>123.48812659980992</v>
      </c>
      <c r="ES37" s="8">
        <v>127.55994167153847</v>
      </c>
      <c r="ET37" s="8">
        <v>128.06075948584487</v>
      </c>
      <c r="EU37" s="8">
        <v>130.06727120459226</v>
      </c>
      <c r="EV37" s="8">
        <v>125.43237328851231</v>
      </c>
      <c r="EW37" s="8">
        <v>138.39210260193076</v>
      </c>
      <c r="EX37" s="8">
        <v>140.07758240549813</v>
      </c>
      <c r="EY37" s="8">
        <v>134.23979372161244</v>
      </c>
      <c r="EZ37" s="8">
        <v>139.6918448138839</v>
      </c>
      <c r="FA37" s="8">
        <v>140.27474448703245</v>
      </c>
      <c r="FB37" s="8">
        <v>141.36192580966627</v>
      </c>
      <c r="FC37" s="8">
        <v>141.36244807241908</v>
      </c>
      <c r="FD37" s="8">
        <v>139.11182231114421</v>
      </c>
      <c r="FE37" s="8">
        <v>147.21159371772487</v>
      </c>
      <c r="FF37" s="8">
        <v>154.47790276194539</v>
      </c>
      <c r="FG37" s="8">
        <v>153.41672633581825</v>
      </c>
      <c r="FH37" s="8">
        <v>147.52191348681018</v>
      </c>
      <c r="FI37" s="8">
        <v>157.93946587400092</v>
      </c>
      <c r="FJ37" s="8">
        <v>155.23483164952265</v>
      </c>
      <c r="FK37" s="8">
        <v>158.8877515072239</v>
      </c>
      <c r="FL37" s="8">
        <v>160.25978661075635</v>
      </c>
      <c r="FM37" s="8">
        <v>160.93266599332736</v>
      </c>
      <c r="FN37" s="8">
        <v>152.99153091105998</v>
      </c>
      <c r="FO37" s="8">
        <v>145.58682144864773</v>
      </c>
      <c r="FP37" s="8">
        <v>146.54542266688136</v>
      </c>
      <c r="FQ37" s="8">
        <v>145.10167059500517</v>
      </c>
      <c r="FR37" s="8">
        <v>141.9237042581068</v>
      </c>
      <c r="FS37" s="8">
        <v>135.23725688342378</v>
      </c>
      <c r="FT37" s="8">
        <v>124.12749017644806</v>
      </c>
      <c r="FU37" s="8">
        <v>123.04305346252075</v>
      </c>
      <c r="FV37" s="8">
        <v>134.4171549192821</v>
      </c>
      <c r="FW37" s="8">
        <v>120.54509288512136</v>
      </c>
      <c r="FX37" s="8">
        <v>122.67583411408243</v>
      </c>
      <c r="FY37" s="8">
        <v>122.73511270762134</v>
      </c>
      <c r="FZ37" s="8">
        <v>129.65398940419817</v>
      </c>
      <c r="GA37" s="8">
        <v>141.05886732405114</v>
      </c>
      <c r="GB37" s="8">
        <v>136.35493228631807</v>
      </c>
      <c r="GC37" s="8">
        <v>143.09516547501158</v>
      </c>
      <c r="GD37" s="8">
        <v>151.66594592520391</v>
      </c>
      <c r="GE37" s="8">
        <v>150.09660962442825</v>
      </c>
      <c r="GF37" s="8">
        <v>155.92948391683603</v>
      </c>
      <c r="GG37" s="8">
        <v>157.11846613145346</v>
      </c>
      <c r="GH37" s="8">
        <v>163.05625372845748</v>
      </c>
      <c r="GI37" s="8">
        <v>162.20645741126654</v>
      </c>
      <c r="GJ37" s="8">
        <v>148.50368323320291</v>
      </c>
      <c r="GK37" s="8">
        <v>156.0308231638017</v>
      </c>
      <c r="GL37" s="8">
        <v>157.98901431568672</v>
      </c>
      <c r="GM37" s="8">
        <v>159.74415918595585</v>
      </c>
      <c r="GN37" s="8">
        <v>166.2402292058083</v>
      </c>
      <c r="GO37" s="8">
        <v>168.28664862387751</v>
      </c>
      <c r="GP37" s="8">
        <v>158.41559243590905</v>
      </c>
      <c r="GQ37" s="8">
        <v>160.2887123097434</v>
      </c>
      <c r="GR37" s="8">
        <v>166.40933767117662</v>
      </c>
      <c r="GS37" s="8">
        <v>160.72746672882144</v>
      </c>
      <c r="GT37" s="8">
        <v>164.15150505470123</v>
      </c>
      <c r="GU37" s="8">
        <v>160.17320566322695</v>
      </c>
      <c r="GV37" s="8">
        <v>162.12239611018558</v>
      </c>
      <c r="GW37" s="8">
        <v>152.66157887619065</v>
      </c>
      <c r="GX37" s="8">
        <v>153.98564118802847</v>
      </c>
      <c r="GY37" s="8">
        <v>158.30138184799151</v>
      </c>
      <c r="GZ37" s="8">
        <v>151.59882452292695</v>
      </c>
      <c r="HA37" s="8">
        <v>156.07485878531944</v>
      </c>
      <c r="HB37" s="8">
        <v>151.402805071015</v>
      </c>
      <c r="HC37" s="8">
        <v>154.57561873585976</v>
      </c>
      <c r="HD37" s="8">
        <v>154.72549512148041</v>
      </c>
      <c r="HE37" s="8">
        <v>155.70498388876945</v>
      </c>
      <c r="HF37" s="8">
        <v>166.72678047125783</v>
      </c>
      <c r="HG37" s="8">
        <v>163.64734738934365</v>
      </c>
      <c r="HH37" s="8">
        <v>162.9895840650174</v>
      </c>
      <c r="HI37" s="8">
        <v>157.94933934698065</v>
      </c>
      <c r="HJ37" s="8">
        <v>161.8732370856543</v>
      </c>
      <c r="HK37" s="8">
        <v>161.57705716825706</v>
      </c>
      <c r="HL37" s="8">
        <v>154.50515918323515</v>
      </c>
      <c r="HM37" s="8">
        <v>160.33335665482977</v>
      </c>
      <c r="HN37" s="8">
        <v>162.89793627589248</v>
      </c>
      <c r="HO37" s="8">
        <v>157.76519567473798</v>
      </c>
      <c r="HP37" s="8">
        <v>163.45349081898479</v>
      </c>
      <c r="HQ37" s="8">
        <v>159.26480927856599</v>
      </c>
      <c r="HR37" s="8">
        <v>168.27557470507742</v>
      </c>
      <c r="HS37" s="8">
        <v>156.67808208312778</v>
      </c>
      <c r="HT37" s="8">
        <v>156.09863124666072</v>
      </c>
      <c r="HU37" s="8">
        <v>152.3257421956055</v>
      </c>
      <c r="HV37" s="8">
        <v>153.23988741195558</v>
      </c>
      <c r="HW37" s="8">
        <v>143.49583419413511</v>
      </c>
      <c r="HX37" s="8">
        <v>138.08116965866492</v>
      </c>
      <c r="HY37" s="8">
        <v>141.93195874231782</v>
      </c>
      <c r="HZ37" s="8">
        <v>143.71732350088462</v>
      </c>
      <c r="IA37" s="8">
        <v>142.2137651897618</v>
      </c>
      <c r="IB37" s="8">
        <v>141.59025684722656</v>
      </c>
      <c r="IC37" s="8">
        <v>131.40454316479276</v>
      </c>
      <c r="ID37" s="8">
        <v>144.31214626849584</v>
      </c>
      <c r="IE37" s="8">
        <v>137.03349898307917</v>
      </c>
      <c r="IF37" s="8">
        <v>134.51296653075252</v>
      </c>
      <c r="IG37" s="8">
        <v>118.23853149665383</v>
      </c>
      <c r="IH37" s="8">
        <v>118.52372493763583</v>
      </c>
      <c r="II37" s="8">
        <v>113.86446352936088</v>
      </c>
      <c r="IJ37" s="8">
        <v>108.44416744266402</v>
      </c>
      <c r="IK37" s="8">
        <v>119.6877984379184</v>
      </c>
      <c r="IL37" s="8">
        <v>110.77949132192192</v>
      </c>
      <c r="IM37" s="8">
        <v>110.61049211279904</v>
      </c>
      <c r="IN37" s="8">
        <v>114.67492279880142</v>
      </c>
      <c r="IO37" s="8">
        <v>114.80368757705321</v>
      </c>
      <c r="IP37" s="8">
        <v>117.67267911735235</v>
      </c>
      <c r="IQ37" s="8">
        <v>108.46071409406413</v>
      </c>
      <c r="IR37" s="8">
        <v>102.67440359820935</v>
      </c>
      <c r="IS37" s="8">
        <v>84.315719503429179</v>
      </c>
      <c r="IT37" s="8">
        <v>78.150864008791601</v>
      </c>
      <c r="IU37" s="8">
        <v>66.65480965169408</v>
      </c>
      <c r="IV37" s="8">
        <v>64.341182981955427</v>
      </c>
      <c r="IW37" s="8">
        <v>63.526673506758087</v>
      </c>
      <c r="IX37" s="8">
        <v>61.170937097766412</v>
      </c>
      <c r="IY37" s="8">
        <v>60.878064251448038</v>
      </c>
      <c r="IZ37" s="8">
        <v>60.701404722081271</v>
      </c>
      <c r="JA37" s="8">
        <v>60.688780537931905</v>
      </c>
      <c r="JB37" s="8">
        <v>72.554369436761618</v>
      </c>
      <c r="JC37" s="8">
        <v>59.738377772859309</v>
      </c>
      <c r="JD37" s="8">
        <v>58.278806349087425</v>
      </c>
      <c r="JE37" s="8">
        <v>45.905191652742474</v>
      </c>
      <c r="JF37" s="8">
        <v>59.05404358304628</v>
      </c>
      <c r="JG37" s="8">
        <v>58.291394201199395</v>
      </c>
      <c r="JH37" s="8">
        <v>61.710447063749172</v>
      </c>
      <c r="JI37" s="8">
        <v>65.024906550749847</v>
      </c>
      <c r="JJ37" s="8">
        <v>65.243680588356597</v>
      </c>
      <c r="JK37" s="8">
        <v>64.425194010204535</v>
      </c>
      <c r="JL37" s="8">
        <v>78.33808985764378</v>
      </c>
      <c r="JM37" s="8">
        <v>74.470260463634872</v>
      </c>
      <c r="JN37" s="8">
        <v>82.749368837489754</v>
      </c>
      <c r="JO37" s="8">
        <v>73.716380666030872</v>
      </c>
      <c r="JP37" s="8">
        <v>75.981742201980495</v>
      </c>
      <c r="JQ37" s="8">
        <v>73.006283538800758</v>
      </c>
      <c r="JR37" s="8">
        <v>79.953216792226215</v>
      </c>
      <c r="JS37" s="8">
        <v>75.273958754959068</v>
      </c>
      <c r="JT37" s="8">
        <v>78.265144654176225</v>
      </c>
      <c r="JU37" s="8">
        <v>73.972448361248723</v>
      </c>
      <c r="JV37" s="8">
        <v>82.168034235864212</v>
      </c>
      <c r="JW37" s="8">
        <v>79.984586219807412</v>
      </c>
      <c r="JX37" s="8">
        <v>90.052289890359845</v>
      </c>
      <c r="JY37" s="8">
        <v>96.066377735228713</v>
      </c>
      <c r="JZ37" s="8">
        <v>100.08205380829187</v>
      </c>
      <c r="KA37" s="8">
        <v>97.671231627464408</v>
      </c>
      <c r="KB37" s="8">
        <v>94.968474642954135</v>
      </c>
      <c r="KC37" s="8">
        <v>88.833055842497259</v>
      </c>
      <c r="KD37" s="8">
        <v>84.293690729691349</v>
      </c>
      <c r="KE37" s="8">
        <v>82.039028814024562</v>
      </c>
      <c r="KF37" s="8">
        <v>86.096897923312611</v>
      </c>
      <c r="KG37" s="8">
        <v>87.671875783773487</v>
      </c>
      <c r="KH37" s="8">
        <v>84.66332977184409</v>
      </c>
      <c r="KI37" s="8">
        <v>90.064493354790656</v>
      </c>
      <c r="KJ37" s="8">
        <v>99.543328854003747</v>
      </c>
      <c r="KK37" s="8">
        <v>106.76468445942973</v>
      </c>
      <c r="KL37" s="8">
        <v>116.7288087248749</v>
      </c>
      <c r="KM37" s="8">
        <v>102.44701942499694</v>
      </c>
      <c r="KN37" s="8">
        <v>103.94076929797369</v>
      </c>
      <c r="KO37" s="8">
        <v>105.08164262812096</v>
      </c>
      <c r="KP37" s="8">
        <v>89.562079771365774</v>
      </c>
      <c r="KQ37" s="8">
        <v>94.491177435349613</v>
      </c>
      <c r="KR37" s="8">
        <v>96.100736259427919</v>
      </c>
      <c r="KS37" s="8">
        <v>99.256376786213337</v>
      </c>
      <c r="KT37" s="8">
        <v>99.317856456077678</v>
      </c>
      <c r="KU37" s="8">
        <v>107.37921933063762</v>
      </c>
      <c r="KV37" s="8">
        <v>115.33961004752747</v>
      </c>
      <c r="KW37" s="8">
        <v>114.39034305092238</v>
      </c>
      <c r="KX37" s="8">
        <v>124.85406582548109</v>
      </c>
      <c r="KY37" s="8">
        <v>114.29828953994162</v>
      </c>
      <c r="KZ37" s="8">
        <v>95.137227547182306</v>
      </c>
      <c r="LA37" s="8">
        <v>65.685566204454048</v>
      </c>
      <c r="LB37" s="8">
        <v>69.12036537193103</v>
      </c>
      <c r="LC37" s="8">
        <v>62.360510634861669</v>
      </c>
      <c r="LD37" s="8">
        <v>65.582801730589125</v>
      </c>
      <c r="LE37" s="8">
        <v>72.896503120922077</v>
      </c>
      <c r="LF37" s="8">
        <v>68.727685229920638</v>
      </c>
      <c r="LG37" s="8">
        <v>65.991936169623983</v>
      </c>
      <c r="LH37" s="8">
        <f>[1]dez20!$BH$42</f>
        <v>68.957076149038514</v>
      </c>
      <c r="LI37" s="8">
        <f>[1]jan21!$BH$42</f>
        <v>77.422934223558912</v>
      </c>
      <c r="LJ37" s="8">
        <f>[1]fev21!$BH$42</f>
        <v>74.740146294694597</v>
      </c>
      <c r="LK37" s="8">
        <f>[1]mar21!$BH$42</f>
        <v>74.81842964406448</v>
      </c>
      <c r="LL37" s="8">
        <f>[1]abr21!$BH$42</f>
        <v>69.096930662265166</v>
      </c>
      <c r="LM37" s="8">
        <f>[1]mai21!$BH$42</f>
        <v>65.934102048509686</v>
      </c>
      <c r="LN37" s="8">
        <f>[1]jun21!$BH$42</f>
        <v>67.465579625477545</v>
      </c>
      <c r="LO37" s="8">
        <f>[1]jul21!$BH$42</f>
        <v>68.412125912664862</v>
      </c>
      <c r="LP37" s="8">
        <f>[1]ago21!$BH$42</f>
        <v>64.783919995418827</v>
      </c>
      <c r="LQ37" s="8">
        <f>[1]set21!$BH$42</f>
        <v>65.980067613069764</v>
      </c>
      <c r="LR37" s="8">
        <f>[1]out21!$BH$42</f>
        <v>67.09201001363806</v>
      </c>
      <c r="LS37" s="8">
        <f>[1]nov21!$BH$42</f>
        <v>65.223458404079082</v>
      </c>
      <c r="LT37" s="8">
        <f>[1]dez21!$BH$42</f>
        <v>68.566386719607834</v>
      </c>
      <c r="LU37" s="8">
        <f>[1]jan22!$BH$42</f>
        <v>74.248422486788968</v>
      </c>
      <c r="LV37" s="8">
        <f>[1]fev22!$BH$42</f>
        <v>68.196428136160833</v>
      </c>
      <c r="LW37" s="8">
        <f>[1]mar22!$BH$42</f>
        <v>74.118915272937073</v>
      </c>
      <c r="LX37" s="8">
        <f>[1]abr22!$BH$42</f>
        <v>75.22460948266783</v>
      </c>
      <c r="LY37" s="8">
        <f>[1]mai22!$BH$42</f>
        <v>76.978766676441325</v>
      </c>
      <c r="LZ37" s="8">
        <f>[1]jun22!$BH$42</f>
        <v>68.373090397526028</v>
      </c>
      <c r="MA37" s="8">
        <f>[1]jul22!$BH$42</f>
        <v>70.070995560848559</v>
      </c>
      <c r="MB37" s="8">
        <f>[1]ago22!$BH$42</f>
        <v>71.457991665883355</v>
      </c>
      <c r="MC37" s="8">
        <f>[1]set22!$BH$42</f>
        <v>77.579089689683926</v>
      </c>
      <c r="MD37" s="8">
        <f>[1]out22!$BH$42</f>
        <v>81.061826118868481</v>
      </c>
      <c r="ME37" s="8">
        <f>[1]nov22!$BH$42</f>
        <v>83.623352080543498</v>
      </c>
      <c r="MF37" s="8">
        <f>[1]dez22!$BH$42</f>
        <v>89.905331488979712</v>
      </c>
      <c r="MG37" s="8">
        <f>[1]jan23!$BH$42</f>
        <v>96.575143608411594</v>
      </c>
      <c r="MH37" s="8">
        <f>[1]fev23!$BH$42</f>
        <v>99.510907005562686</v>
      </c>
      <c r="MI37" s="8">
        <f>[1]mar23!$BH$42</f>
        <v>102.99485032747732</v>
      </c>
      <c r="MJ37" s="8">
        <f>[1]abr23!$BH$42</f>
        <v>102.30040704224753</v>
      </c>
      <c r="MK37" s="8">
        <f>[1]mai23!$BH$42</f>
        <v>101.10329074195842</v>
      </c>
      <c r="ML37" s="8">
        <f>[1]jun23!$BH$42</f>
        <v>109.21453544580126</v>
      </c>
      <c r="MM37" s="8">
        <f>[1]jul23!$BH$42</f>
        <v>109.68164579561649</v>
      </c>
      <c r="MN37" s="8">
        <f>[1]ago23!$BH$42</f>
        <v>112.76273731644923</v>
      </c>
      <c r="MO37" s="8">
        <f>[1]set23!$BH$42</f>
        <v>115.29342996890099</v>
      </c>
      <c r="MP37" s="8">
        <f>[1]out23!$BH$42</f>
        <v>122.36697038517269</v>
      </c>
      <c r="MQ37" s="8">
        <f>[1]nov23!$BH$42</f>
        <v>117.67371209337338</v>
      </c>
      <c r="MR37" s="8">
        <f>[1]dez23!$BH$42</f>
        <v>124.87143644939776</v>
      </c>
      <c r="MS37" s="8">
        <f>[1]jan24!$BH$42</f>
        <v>123.94524022393125</v>
      </c>
      <c r="MT37" s="8">
        <f>[1]fev24!$BH$42</f>
        <v>128.5406538505037</v>
      </c>
      <c r="MU37" s="8">
        <f>[1]mar24!$BH$42</f>
        <v>123.32700160762208</v>
      </c>
      <c r="MV37" s="8">
        <f>[1]abr24!$BH$42</f>
        <v>125.50253987260027</v>
      </c>
      <c r="MW37" s="8">
        <f>[1]mai24!$BH$42</f>
        <v>118.97047208157943</v>
      </c>
      <c r="MX37" s="8">
        <f>[1]jun24!$BH$42</f>
        <v>123.20689901702065</v>
      </c>
      <c r="MY37" s="8">
        <f>[1]jul24!$BH$42</f>
        <v>121.76293765458047</v>
      </c>
      <c r="MZ37" s="8">
        <f>[1]ago24!$BH$42</f>
        <v>121.70337425022144</v>
      </c>
      <c r="NA37" s="8">
        <f>[1]set24!$BH$42</f>
        <v>118.40541312971044</v>
      </c>
      <c r="NB37" s="8">
        <f>[1]out24!$BH$42</f>
        <v>116.52410508998994</v>
      </c>
      <c r="NC37" s="8">
        <f>[1]nov24!$BH$42</f>
        <v>122.11578389677707</v>
      </c>
      <c r="ND37" s="8">
        <f>[1]dez24!$BH$42</f>
        <v>125.97404341913354</v>
      </c>
      <c r="NE37" s="8">
        <f>[1]jan25!$BH$42</f>
        <v>125.39079477164452</v>
      </c>
      <c r="NF37" s="8">
        <f>[1]fev25!$BH$42</f>
        <v>115.95374883084258</v>
      </c>
      <c r="NG37" s="8">
        <f>[1]mar25!$BH$42</f>
        <v>116.21804734423141</v>
      </c>
      <c r="NH37" s="8">
        <f>[1]abr25!$BH$42</f>
        <v>106.81469456918747</v>
      </c>
      <c r="NI37" s="8">
        <f>[1]mai25!$BH$42</f>
        <v>107.09056155730691</v>
      </c>
      <c r="NJ37" s="8">
        <f>[1]jun25!$BH$42</f>
        <v>112.44025415617116</v>
      </c>
      <c r="NK37" s="8">
        <f>[1]jul25!$BH$42</f>
        <v>107.16060082014317</v>
      </c>
      <c r="NL37" s="8">
        <f>[1]ago25!$BH$42</f>
        <v>112.01268774354308</v>
      </c>
      <c r="NM37" s="8">
        <f>[1]set25!$BH$42</f>
        <v>112.05550827196521</v>
      </c>
      <c r="NN37" s="8">
        <f>[1]out25!$BH$42</f>
        <v>114.58638307661521</v>
      </c>
      <c r="NO37" s="8">
        <f>[1]nov25!$BH$42</f>
        <v>119.11696122348903</v>
      </c>
      <c r="NP37" s="8">
        <f>[1]dez25!$BH$42</f>
        <v>126.63344311197756</v>
      </c>
      <c r="NQ37" s="8">
        <f>[1]jan26!$BH$42</f>
        <v>130.49133117438464</v>
      </c>
      <c r="NR37" s="8">
        <f>[1]fev26!$BH$42</f>
        <v>126.50264115413981</v>
      </c>
      <c r="NS37" s="8">
        <f>[1]mar26!$BH$42</f>
        <v>120.14872327900854</v>
      </c>
      <c r="NT37" s="8">
        <f>[1]abr26!$BH$42</f>
        <v>122.11672050687132</v>
      </c>
      <c r="NU37" s="8">
        <f>[1]mai26!$BH$42</f>
        <v>115.75297852549949</v>
      </c>
    </row>
    <row r="38" spans="1:385" x14ac:dyDescent="0.75">
      <c r="A38" s="11" t="s">
        <v>21</v>
      </c>
      <c r="B38" s="11" t="s">
        <v>3</v>
      </c>
      <c r="C38" s="11" t="s">
        <v>3</v>
      </c>
      <c r="D38" s="11" t="s">
        <v>3</v>
      </c>
      <c r="E38" s="11" t="s">
        <v>3</v>
      </c>
      <c r="F38" s="11" t="s">
        <v>3</v>
      </c>
      <c r="G38" s="11" t="s">
        <v>3</v>
      </c>
      <c r="H38" s="11" t="s">
        <v>3</v>
      </c>
      <c r="I38" s="11" t="s">
        <v>3</v>
      </c>
      <c r="J38" s="11" t="s">
        <v>3</v>
      </c>
      <c r="K38" s="11" t="s">
        <v>3</v>
      </c>
      <c r="L38" s="11" t="s">
        <v>3</v>
      </c>
      <c r="M38" s="11" t="s">
        <v>3</v>
      </c>
      <c r="N38" s="11" t="s">
        <v>3</v>
      </c>
      <c r="O38" s="11" t="s">
        <v>3</v>
      </c>
      <c r="P38" s="11" t="s">
        <v>3</v>
      </c>
      <c r="Q38" s="11" t="s">
        <v>3</v>
      </c>
      <c r="R38" s="11" t="s">
        <v>3</v>
      </c>
      <c r="S38" s="11" t="s">
        <v>3</v>
      </c>
      <c r="T38" s="11" t="s">
        <v>3</v>
      </c>
      <c r="U38" s="11" t="s">
        <v>3</v>
      </c>
      <c r="V38" s="11" t="s">
        <v>3</v>
      </c>
      <c r="W38" s="11" t="s">
        <v>3</v>
      </c>
      <c r="X38" s="11" t="s">
        <v>3</v>
      </c>
      <c r="Y38" s="11" t="s">
        <v>3</v>
      </c>
      <c r="Z38" s="11" t="s">
        <v>3</v>
      </c>
      <c r="AA38" s="11" t="s">
        <v>3</v>
      </c>
      <c r="AB38" s="11" t="s">
        <v>3</v>
      </c>
      <c r="AC38" s="11" t="s">
        <v>3</v>
      </c>
      <c r="AD38" s="11" t="s">
        <v>3</v>
      </c>
      <c r="AE38" s="11" t="s">
        <v>3</v>
      </c>
      <c r="AF38" s="11" t="s">
        <v>3</v>
      </c>
      <c r="AG38" s="11" t="s">
        <v>3</v>
      </c>
      <c r="AH38" s="11" t="s">
        <v>3</v>
      </c>
      <c r="AI38" s="11" t="s">
        <v>3</v>
      </c>
      <c r="AJ38" s="11" t="s">
        <v>3</v>
      </c>
      <c r="AK38" s="11" t="s">
        <v>3</v>
      </c>
      <c r="AL38" s="11" t="s">
        <v>3</v>
      </c>
      <c r="AM38" s="11" t="s">
        <v>3</v>
      </c>
      <c r="AN38" s="11" t="s">
        <v>3</v>
      </c>
      <c r="AO38" s="11" t="s">
        <v>3</v>
      </c>
      <c r="AP38" s="11" t="s">
        <v>3</v>
      </c>
      <c r="AQ38" s="11" t="s">
        <v>3</v>
      </c>
      <c r="AR38" s="11" t="s">
        <v>3</v>
      </c>
      <c r="AS38" s="11" t="s">
        <v>3</v>
      </c>
      <c r="AT38" s="11" t="s">
        <v>3</v>
      </c>
      <c r="AU38" s="11" t="s">
        <v>3</v>
      </c>
      <c r="AV38" s="11" t="s">
        <v>3</v>
      </c>
      <c r="AW38" s="11" t="s">
        <v>3</v>
      </c>
      <c r="AX38" s="11" t="s">
        <v>3</v>
      </c>
      <c r="AY38" s="11" t="s">
        <v>3</v>
      </c>
      <c r="AZ38" s="11" t="s">
        <v>3</v>
      </c>
      <c r="BA38" s="11" t="s">
        <v>3</v>
      </c>
      <c r="BB38" s="11" t="s">
        <v>3</v>
      </c>
      <c r="BC38" s="11" t="s">
        <v>3</v>
      </c>
      <c r="BD38" s="11" t="s">
        <v>3</v>
      </c>
      <c r="BE38" s="11" t="s">
        <v>3</v>
      </c>
      <c r="BF38" s="11" t="s">
        <v>3</v>
      </c>
      <c r="BG38" s="11" t="s">
        <v>3</v>
      </c>
      <c r="BH38" s="11" t="s">
        <v>3</v>
      </c>
      <c r="BI38" s="11">
        <v>54.767703291959464</v>
      </c>
      <c r="BJ38" s="11">
        <v>61.930124976771559</v>
      </c>
      <c r="BK38" s="11">
        <v>66.7861134140243</v>
      </c>
      <c r="BL38" s="11">
        <v>64.701323634510047</v>
      </c>
      <c r="BM38" s="11">
        <v>63.697249902361293</v>
      </c>
      <c r="BN38" s="11">
        <v>64.784994691858358</v>
      </c>
      <c r="BO38" s="11">
        <v>66.736973534395332</v>
      </c>
      <c r="BP38" s="11">
        <v>62.982791339375602</v>
      </c>
      <c r="BQ38" s="11">
        <v>72.275967374080736</v>
      </c>
      <c r="BR38" s="11">
        <v>86.676732729001813</v>
      </c>
      <c r="BS38" s="11">
        <v>79.728262767230532</v>
      </c>
      <c r="BT38" s="11">
        <v>70.749843814065017</v>
      </c>
      <c r="BU38" s="11">
        <v>69.579551541205447</v>
      </c>
      <c r="BV38" s="11">
        <v>75.957875881936715</v>
      </c>
      <c r="BW38" s="11">
        <v>78.486295995171517</v>
      </c>
      <c r="BX38" s="11">
        <v>72.746114135404682</v>
      </c>
      <c r="BY38" s="11">
        <v>74.633169812062292</v>
      </c>
      <c r="BZ38" s="11">
        <v>78.862211201212403</v>
      </c>
      <c r="CA38" s="11">
        <v>72.74910974631959</v>
      </c>
      <c r="CB38" s="11">
        <v>77.976314318154252</v>
      </c>
      <c r="CC38" s="11">
        <v>104.11801331454151</v>
      </c>
      <c r="CD38" s="11">
        <v>104.13673144404083</v>
      </c>
      <c r="CE38" s="11">
        <v>92.979661768628304</v>
      </c>
      <c r="CF38" s="11">
        <v>89.950297393535223</v>
      </c>
      <c r="CG38" s="11">
        <v>88.05251494896109</v>
      </c>
      <c r="CH38" s="11">
        <v>66.965770874283081</v>
      </c>
      <c r="CI38" s="11">
        <v>70.563814137340032</v>
      </c>
      <c r="CJ38" s="11">
        <v>71.338591891845979</v>
      </c>
      <c r="CK38" s="11">
        <v>72.39701809484886</v>
      </c>
      <c r="CL38" s="11">
        <v>64.63983790968588</v>
      </c>
      <c r="CM38" s="11">
        <v>68.638797716314301</v>
      </c>
      <c r="CN38" s="11">
        <v>73.033515020954567</v>
      </c>
      <c r="CO38" s="11">
        <v>72.715687386786016</v>
      </c>
      <c r="CP38" s="11">
        <v>74.838816748427206</v>
      </c>
      <c r="CQ38" s="11">
        <v>78.627307504026618</v>
      </c>
      <c r="CR38" s="11">
        <v>77.132445391734521</v>
      </c>
      <c r="CS38" s="11">
        <v>73.104341875546965</v>
      </c>
      <c r="CT38" s="11">
        <v>68.79000593351833</v>
      </c>
      <c r="CU38" s="11">
        <v>76.743779220282761</v>
      </c>
      <c r="CV38" s="11">
        <v>71.223847425818107</v>
      </c>
      <c r="CW38" s="11">
        <v>79.125466835034828</v>
      </c>
      <c r="CX38" s="11">
        <v>70.466756171938542</v>
      </c>
      <c r="CY38" s="11">
        <v>70.283602289141712</v>
      </c>
      <c r="CZ38" s="11">
        <v>73.512225944821324</v>
      </c>
      <c r="DA38" s="11">
        <v>75.966331198207698</v>
      </c>
      <c r="DB38" s="11">
        <v>79.33711430104529</v>
      </c>
      <c r="DC38" s="11">
        <v>72.290570804012418</v>
      </c>
      <c r="DD38" s="11">
        <v>74.858521602178243</v>
      </c>
      <c r="DE38" s="11">
        <v>80.615243306922736</v>
      </c>
      <c r="DF38" s="11">
        <v>80.909631445084258</v>
      </c>
      <c r="DG38" s="11">
        <v>73.477877402740845</v>
      </c>
      <c r="DH38" s="11">
        <v>75.236945550695964</v>
      </c>
      <c r="DI38" s="11">
        <v>75.82123416105992</v>
      </c>
      <c r="DJ38" s="11">
        <v>78.65209795462593</v>
      </c>
      <c r="DK38" s="11">
        <v>80.201107523883664</v>
      </c>
      <c r="DL38" s="11">
        <v>84.466150302239598</v>
      </c>
      <c r="DM38" s="11">
        <v>93.962937551347665</v>
      </c>
      <c r="DN38" s="11">
        <v>93.426517576310346</v>
      </c>
      <c r="DO38" s="11">
        <v>83.578362774876553</v>
      </c>
      <c r="DP38" s="11">
        <v>80.768167151882295</v>
      </c>
      <c r="DQ38" s="11">
        <v>101.28077526664947</v>
      </c>
      <c r="DR38" s="11">
        <v>93.973615691568114</v>
      </c>
      <c r="DS38" s="11">
        <v>99.231883594345888</v>
      </c>
      <c r="DT38" s="11">
        <v>91.054339038985887</v>
      </c>
      <c r="DU38" s="11">
        <v>93.803676955029033</v>
      </c>
      <c r="DV38" s="11">
        <v>113.48245058830098</v>
      </c>
      <c r="DW38" s="11">
        <v>110.32296883772656</v>
      </c>
      <c r="DX38" s="11">
        <v>117.78611847003347</v>
      </c>
      <c r="DY38" s="11">
        <v>124.47758126220332</v>
      </c>
      <c r="DZ38" s="11">
        <v>122.70260787287471</v>
      </c>
      <c r="EA38" s="11">
        <v>125.24375896727572</v>
      </c>
      <c r="EB38" s="11">
        <v>122.92931371349862</v>
      </c>
      <c r="EC38" s="11">
        <v>117.41625106697983</v>
      </c>
      <c r="ED38" s="11">
        <v>116.70706522311289</v>
      </c>
      <c r="EE38" s="11">
        <v>109.29205183736454</v>
      </c>
      <c r="EF38" s="11">
        <v>115.80202343351098</v>
      </c>
      <c r="EG38" s="11">
        <v>99.667473785678368</v>
      </c>
      <c r="EH38" s="11">
        <v>99.0622421393156</v>
      </c>
      <c r="EI38" s="11">
        <v>114.40526372418459</v>
      </c>
      <c r="EJ38" s="11">
        <v>126.78686641491656</v>
      </c>
      <c r="EK38" s="11">
        <v>125.3518021110733</v>
      </c>
      <c r="EL38" s="11">
        <v>124.0857775431187</v>
      </c>
      <c r="EM38" s="11">
        <v>123.89466856506253</v>
      </c>
      <c r="EN38" s="11">
        <v>123.59947938501696</v>
      </c>
      <c r="EO38" s="11">
        <v>124.2520230081041</v>
      </c>
      <c r="EP38" s="11">
        <v>121.53911739857887</v>
      </c>
      <c r="EQ38" s="11">
        <v>121.46113085179024</v>
      </c>
      <c r="ER38" s="11">
        <v>116.84010551215607</v>
      </c>
      <c r="ES38" s="11">
        <v>122.804909830358</v>
      </c>
      <c r="ET38" s="11">
        <v>119.59196080799146</v>
      </c>
      <c r="EU38" s="11">
        <v>120.5512852511463</v>
      </c>
      <c r="EV38" s="11">
        <v>117.58657539941859</v>
      </c>
      <c r="EW38" s="11">
        <v>135.16436644176457</v>
      </c>
      <c r="EX38" s="11">
        <v>136.40285436240569</v>
      </c>
      <c r="EY38" s="11">
        <v>130.53523176376734</v>
      </c>
      <c r="EZ38" s="11">
        <v>132.45383214081306</v>
      </c>
      <c r="FA38" s="11">
        <v>133.27121393432526</v>
      </c>
      <c r="FB38" s="11">
        <v>135.87429238366806</v>
      </c>
      <c r="FC38" s="11">
        <v>139.08456151371911</v>
      </c>
      <c r="FD38" s="11">
        <v>133.92934220579968</v>
      </c>
      <c r="FE38" s="11">
        <v>135.39534914035124</v>
      </c>
      <c r="FF38" s="11">
        <v>140.09429515517687</v>
      </c>
      <c r="FG38" s="11">
        <v>147.04996050702934</v>
      </c>
      <c r="FH38" s="11">
        <v>144.22808669967014</v>
      </c>
      <c r="FI38" s="11">
        <v>149.61126401829861</v>
      </c>
      <c r="FJ38" s="11">
        <v>152.0499562493915</v>
      </c>
      <c r="FK38" s="11">
        <v>148.97701415627404</v>
      </c>
      <c r="FL38" s="11">
        <v>154.20629573934161</v>
      </c>
      <c r="FM38" s="11">
        <v>149.58669774363781</v>
      </c>
      <c r="FN38" s="11">
        <v>151.56237980512091</v>
      </c>
      <c r="FO38" s="11">
        <v>134.97020308980908</v>
      </c>
      <c r="FP38" s="11">
        <v>134.57139054950395</v>
      </c>
      <c r="FQ38" s="11">
        <v>133.28289491437272</v>
      </c>
      <c r="FR38" s="11">
        <v>137.40978467101874</v>
      </c>
      <c r="FS38" s="11">
        <v>128.54707789780304</v>
      </c>
      <c r="FT38" s="11">
        <v>116.7872094395816</v>
      </c>
      <c r="FU38" s="11">
        <v>116.39911602420068</v>
      </c>
      <c r="FV38" s="11">
        <v>126.58565628812472</v>
      </c>
      <c r="FW38" s="11">
        <v>114.69345745624662</v>
      </c>
      <c r="FX38" s="11">
        <v>113.89507364550478</v>
      </c>
      <c r="FY38" s="11">
        <v>118.85129442202911</v>
      </c>
      <c r="FZ38" s="11">
        <v>127.57533929311184</v>
      </c>
      <c r="GA38" s="11">
        <v>128.90451219614064</v>
      </c>
      <c r="GB38" s="11">
        <v>133.53164946349182</v>
      </c>
      <c r="GC38" s="11">
        <v>140.7857791123013</v>
      </c>
      <c r="GD38" s="11">
        <v>145.76460296219872</v>
      </c>
      <c r="GE38" s="11">
        <v>143.27652501107718</v>
      </c>
      <c r="GF38" s="11">
        <v>145.6238891795652</v>
      </c>
      <c r="GG38" s="11">
        <v>152.54974228258624</v>
      </c>
      <c r="GH38" s="11">
        <v>158.6229391914087</v>
      </c>
      <c r="GI38" s="11">
        <v>157.87125166614703</v>
      </c>
      <c r="GJ38" s="11">
        <v>144.68618395942508</v>
      </c>
      <c r="GK38" s="11">
        <v>149.12656567477262</v>
      </c>
      <c r="GL38" s="11">
        <v>153.59431768314781</v>
      </c>
      <c r="GM38" s="11">
        <v>148.50960570732968</v>
      </c>
      <c r="GN38" s="11">
        <v>160.70089343016153</v>
      </c>
      <c r="GO38" s="11">
        <v>160.19942199597719</v>
      </c>
      <c r="GP38" s="11">
        <v>152.8941016431171</v>
      </c>
      <c r="GQ38" s="11">
        <v>159.56852894211124</v>
      </c>
      <c r="GR38" s="11">
        <v>159.33415166275577</v>
      </c>
      <c r="GS38" s="11">
        <v>152.53168765566028</v>
      </c>
      <c r="GT38" s="11">
        <v>158.62973269750879</v>
      </c>
      <c r="GU38" s="11">
        <v>154.16669336780416</v>
      </c>
      <c r="GV38" s="11">
        <v>146.27023708568396</v>
      </c>
      <c r="GW38" s="11">
        <v>145.60277433856191</v>
      </c>
      <c r="GX38" s="11">
        <v>145.85251477535462</v>
      </c>
      <c r="GY38" s="11">
        <v>142.91586236144707</v>
      </c>
      <c r="GZ38" s="11">
        <v>148.32729862361927</v>
      </c>
      <c r="HA38" s="11">
        <v>148.40713570572785</v>
      </c>
      <c r="HB38" s="11">
        <v>146.53499945091954</v>
      </c>
      <c r="HC38" s="11">
        <v>143.64064786763032</v>
      </c>
      <c r="HD38" s="11">
        <v>146.31539602404069</v>
      </c>
      <c r="HE38" s="11">
        <v>148.08925170777556</v>
      </c>
      <c r="HF38" s="11">
        <v>169.09252956154157</v>
      </c>
      <c r="HG38" s="11">
        <v>161.09334921165706</v>
      </c>
      <c r="HH38" s="11">
        <v>163.44103978490645</v>
      </c>
      <c r="HI38" s="11">
        <v>154.4230053068801</v>
      </c>
      <c r="HJ38" s="11">
        <v>157.55367122156588</v>
      </c>
      <c r="HK38" s="11">
        <v>155.08303883539693</v>
      </c>
      <c r="HL38" s="11">
        <v>156.73250391284265</v>
      </c>
      <c r="HM38" s="11">
        <v>154.06799815820898</v>
      </c>
      <c r="HN38" s="11">
        <v>155.97433750206028</v>
      </c>
      <c r="HO38" s="11">
        <v>147.02572573104601</v>
      </c>
      <c r="HP38" s="11">
        <v>156.76480602791833</v>
      </c>
      <c r="HQ38" s="11">
        <v>152.89785526964101</v>
      </c>
      <c r="HR38" s="11">
        <v>163.62604475849139</v>
      </c>
      <c r="HS38" s="11">
        <v>154.60011633756517</v>
      </c>
      <c r="HT38" s="11">
        <v>149.94961164256381</v>
      </c>
      <c r="HU38" s="11">
        <v>137.95958648288064</v>
      </c>
      <c r="HV38" s="11">
        <v>141.71453227122373</v>
      </c>
      <c r="HW38" s="11">
        <v>129.32549540038102</v>
      </c>
      <c r="HX38" s="11">
        <v>128.10106198753368</v>
      </c>
      <c r="HY38" s="11">
        <v>137.00208698061854</v>
      </c>
      <c r="HZ38" s="11">
        <v>135.0612277627242</v>
      </c>
      <c r="IA38" s="11">
        <v>131.63405447172312</v>
      </c>
      <c r="IB38" s="11">
        <v>134.73039588522357</v>
      </c>
      <c r="IC38" s="11">
        <v>128.97027815111565</v>
      </c>
      <c r="ID38" s="11">
        <v>140.91748587192259</v>
      </c>
      <c r="IE38" s="11">
        <v>127.68312690380574</v>
      </c>
      <c r="IF38" s="11">
        <v>119.34222387729668</v>
      </c>
      <c r="IG38" s="11">
        <v>105.35454394979045</v>
      </c>
      <c r="IH38" s="11">
        <v>103.31175112125277</v>
      </c>
      <c r="II38" s="11">
        <v>104.59652195938504</v>
      </c>
      <c r="IJ38" s="11">
        <v>111.78205286817669</v>
      </c>
      <c r="IK38" s="11">
        <v>108.00363897023335</v>
      </c>
      <c r="IL38" s="11">
        <v>103.39406721640761</v>
      </c>
      <c r="IM38" s="11">
        <v>96.17843842889755</v>
      </c>
      <c r="IN38" s="11">
        <v>102.72536632670275</v>
      </c>
      <c r="IO38" s="11">
        <v>106.62850292362853</v>
      </c>
      <c r="IP38" s="11">
        <v>101.63214843267272</v>
      </c>
      <c r="IQ38" s="11">
        <v>98.064368769106778</v>
      </c>
      <c r="IR38" s="11">
        <v>87.671057354774035</v>
      </c>
      <c r="IS38" s="11">
        <v>78.388238731719127</v>
      </c>
      <c r="IT38" s="11">
        <v>70.121574621471282</v>
      </c>
      <c r="IU38" s="11">
        <v>55.953965851667931</v>
      </c>
      <c r="IV38" s="11">
        <v>54.282836301968452</v>
      </c>
      <c r="IW38" s="11">
        <v>56.128748714827935</v>
      </c>
      <c r="IX38" s="11">
        <v>50.937597257459934</v>
      </c>
      <c r="IY38" s="11">
        <v>47.733782390852838</v>
      </c>
      <c r="IZ38" s="11">
        <v>55.189716536734736</v>
      </c>
      <c r="JA38" s="11">
        <v>53.476884460560854</v>
      </c>
      <c r="JB38" s="11">
        <v>60.48464607783859</v>
      </c>
      <c r="JC38" s="11">
        <v>47.252236776377593</v>
      </c>
      <c r="JD38" s="11">
        <v>45.479811146882092</v>
      </c>
      <c r="JE38" s="11">
        <v>48.802261611764344</v>
      </c>
      <c r="JF38" s="11">
        <v>45.667797735873911</v>
      </c>
      <c r="JG38" s="11">
        <v>44.314253131341736</v>
      </c>
      <c r="JH38" s="11">
        <v>47.662179610702154</v>
      </c>
      <c r="JI38" s="11">
        <v>52.335039687533865</v>
      </c>
      <c r="JJ38" s="11">
        <v>52.976389029681613</v>
      </c>
      <c r="JK38" s="11">
        <v>55.77616666892191</v>
      </c>
      <c r="JL38" s="11">
        <v>66.91768038480599</v>
      </c>
      <c r="JM38" s="11">
        <v>61.902365619993219</v>
      </c>
      <c r="JN38" s="11">
        <v>66.353754463097815</v>
      </c>
      <c r="JO38" s="11">
        <v>59.866925202861324</v>
      </c>
      <c r="JP38" s="11">
        <v>66.660092541709702</v>
      </c>
      <c r="JQ38" s="11">
        <v>59.888808572490177</v>
      </c>
      <c r="JR38" s="11">
        <v>61.666589671401965</v>
      </c>
      <c r="JS38" s="11">
        <v>71.762573604455525</v>
      </c>
      <c r="JT38" s="11">
        <v>60.352405989380586</v>
      </c>
      <c r="JU38" s="11">
        <v>66.267370400253199</v>
      </c>
      <c r="JV38" s="11">
        <v>63.829833879791053</v>
      </c>
      <c r="JW38" s="11">
        <v>64.778496372389014</v>
      </c>
      <c r="JX38" s="11">
        <v>75.623537407169735</v>
      </c>
      <c r="JY38" s="11">
        <v>83.908217572191035</v>
      </c>
      <c r="JZ38" s="11">
        <v>98.095842264601004</v>
      </c>
      <c r="KA38" s="11">
        <v>86.500846166470012</v>
      </c>
      <c r="KB38" s="11">
        <v>75.424115821080733</v>
      </c>
      <c r="KC38" s="11">
        <v>78.804122942191157</v>
      </c>
      <c r="KD38" s="11">
        <v>71.60382990476009</v>
      </c>
      <c r="KE38" s="11">
        <v>70.860138000539678</v>
      </c>
      <c r="KF38" s="11">
        <v>79.952735679878941</v>
      </c>
      <c r="KG38" s="11">
        <v>73.081633178395862</v>
      </c>
      <c r="KH38" s="11">
        <v>72.82312899542562</v>
      </c>
      <c r="KI38" s="11">
        <v>77.930014702644669</v>
      </c>
      <c r="KJ38" s="11">
        <v>92.247982450423166</v>
      </c>
      <c r="KK38" s="11">
        <v>85.775025423453826</v>
      </c>
      <c r="KL38" s="11">
        <v>107.74790704875917</v>
      </c>
      <c r="KM38" s="11">
        <v>92.430762193658211</v>
      </c>
      <c r="KN38" s="11">
        <v>94.648919867695312</v>
      </c>
      <c r="KO38" s="11">
        <v>87.449563813759625</v>
      </c>
      <c r="KP38" s="11">
        <v>78.686442495210116</v>
      </c>
      <c r="KQ38" s="11">
        <v>80.141857737458295</v>
      </c>
      <c r="KR38" s="11">
        <v>87.276622579343609</v>
      </c>
      <c r="KS38" s="11">
        <v>85.606161808521492</v>
      </c>
      <c r="KT38" s="11">
        <v>91.163010555133354</v>
      </c>
      <c r="KU38" s="11">
        <v>90.837112502405404</v>
      </c>
      <c r="KV38" s="11">
        <v>105.88434042963317</v>
      </c>
      <c r="KW38" s="11">
        <v>97.160257029655526</v>
      </c>
      <c r="KX38" s="11">
        <v>117.01327364972292</v>
      </c>
      <c r="KY38" s="11">
        <v>103.34246155871739</v>
      </c>
      <c r="KZ38" s="11">
        <v>96.274257964438547</v>
      </c>
      <c r="LA38" s="11">
        <v>61.978231682932631</v>
      </c>
      <c r="LB38" s="11">
        <v>67.321156960746833</v>
      </c>
      <c r="LC38" s="11">
        <v>67.929234097391017</v>
      </c>
      <c r="LD38" s="11">
        <v>56.611094864313529</v>
      </c>
      <c r="LE38" s="11">
        <v>61.472810744194561</v>
      </c>
      <c r="LF38" s="11">
        <v>64.68849736310159</v>
      </c>
      <c r="LG38" s="11">
        <v>70.606528228741524</v>
      </c>
      <c r="LH38" s="11">
        <f>[1]dez20!$BH$43</f>
        <v>63.356385705257509</v>
      </c>
      <c r="LI38" s="11">
        <f>[1]jan21!$BH$43</f>
        <v>70.798315825137394</v>
      </c>
      <c r="LJ38" s="11">
        <f>[1]fev21!$BH$43</f>
        <v>71.205110292218848</v>
      </c>
      <c r="LK38" s="11">
        <f>[1]mar21!$BH$43</f>
        <v>64.968973507801905</v>
      </c>
      <c r="LL38" s="11">
        <f>[1]abr21!$BH$43</f>
        <v>59.437545307613888</v>
      </c>
      <c r="LM38" s="11">
        <f>[1]mai21!$BH$43</f>
        <v>59.921141306696114</v>
      </c>
      <c r="LN38" s="11">
        <f>[1]jun21!$BH$43</f>
        <v>58.7451770235579</v>
      </c>
      <c r="LO38" s="11">
        <f>[1]jul21!$BH$43</f>
        <v>55.079020992316373</v>
      </c>
      <c r="LP38" s="11">
        <f>[1]ago21!$BH$43</f>
        <v>63.596541188627754</v>
      </c>
      <c r="LQ38" s="11">
        <f>[1]set21!$BH$43</f>
        <v>62.635832992333235</v>
      </c>
      <c r="LR38" s="11">
        <f>[1]out21!$BH$43</f>
        <v>51.104739860479917</v>
      </c>
      <c r="LS38" s="11">
        <f>[1]nov21!$BH$43</f>
        <v>54.856904955984589</v>
      </c>
      <c r="LT38" s="11">
        <f>[1]dez21!$BH$43</f>
        <v>60.913700207808475</v>
      </c>
      <c r="LU38" s="11">
        <f>[1]jan22!$BH$43</f>
        <v>66.620951610973108</v>
      </c>
      <c r="LV38" s="11">
        <f>[1]fev22!$BH$43</f>
        <v>66.07860879819691</v>
      </c>
      <c r="LW38" s="11">
        <f>[1]mar22!$BH$43</f>
        <v>59.988448652178874</v>
      </c>
      <c r="LX38" s="11">
        <f>[1]abr22!$BH$43</f>
        <v>62.602280409419748</v>
      </c>
      <c r="LY38" s="11">
        <f>[1]mai22!$BH$43</f>
        <v>62.488240871957508</v>
      </c>
      <c r="LZ38" s="11">
        <f>[1]jun22!$BH$43</f>
        <v>64.009239809746788</v>
      </c>
      <c r="MA38" s="11">
        <f>[1]jul22!$BH$43</f>
        <v>69.95241678317403</v>
      </c>
      <c r="MB38" s="11">
        <f>[1]ago22!$BH$43</f>
        <v>68.929108750156018</v>
      </c>
      <c r="MC38" s="11">
        <f>[1]set22!$BH$43</f>
        <v>67.765197187050759</v>
      </c>
      <c r="MD38" s="11">
        <f>[1]out22!$BH$43</f>
        <v>67.76654748086932</v>
      </c>
      <c r="ME38" s="11">
        <f>[1]nov22!$BH$43</f>
        <v>79.274593161010969</v>
      </c>
      <c r="MF38" s="11">
        <f>[1]dez22!$BH$43</f>
        <v>87.677365172389187</v>
      </c>
      <c r="MG38" s="11">
        <f>[1]jan23!$BH$43</f>
        <v>90.377986944184855</v>
      </c>
      <c r="MH38" s="11">
        <f>[1]fev23!$BH$43</f>
        <v>97.847938166477661</v>
      </c>
      <c r="MI38" s="11">
        <f>[1]mar23!$BH$43</f>
        <v>96.615249911785895</v>
      </c>
      <c r="MJ38" s="11">
        <f>[1]abr23!$BH$43</f>
        <v>91.631880184434692</v>
      </c>
      <c r="MK38" s="11">
        <f>[1]mai23!$BH$43</f>
        <v>89.047052550572246</v>
      </c>
      <c r="ML38" s="11">
        <f>[1]jun23!$BH$43</f>
        <v>92.914044023546168</v>
      </c>
      <c r="MM38" s="11">
        <f>[1]jul23!$BH$43</f>
        <v>98.346277934232901</v>
      </c>
      <c r="MN38" s="11">
        <f>[1]ago23!$BH$43</f>
        <v>106.75506179793429</v>
      </c>
      <c r="MO38" s="11">
        <f>[1]set23!$BH$43</f>
        <v>110.09543591689879</v>
      </c>
      <c r="MP38" s="11">
        <f>[1]out23!$BH$43</f>
        <v>111.9102847646478</v>
      </c>
      <c r="MQ38" s="11">
        <f>[1]nov23!$BH$43</f>
        <v>114.40574715061308</v>
      </c>
      <c r="MR38" s="11">
        <f>[1]dez23!$BH$43</f>
        <v>117.91722499718827</v>
      </c>
      <c r="MS38" s="11">
        <f>[1]jan24!$BH$43</f>
        <v>121.87219320730834</v>
      </c>
      <c r="MT38" s="11">
        <f>[1]fev24!$BH$43</f>
        <v>122.56852111760884</v>
      </c>
      <c r="MU38" s="11">
        <f>[1]mar24!$BH$43</f>
        <v>115.88391196906187</v>
      </c>
      <c r="MV38" s="11">
        <f>[1]abr24!$BH$43</f>
        <v>108.53073942672546</v>
      </c>
      <c r="MW38" s="11">
        <f>[1]mai24!$BH$43</f>
        <v>112.78054668780041</v>
      </c>
      <c r="MX38" s="11">
        <f>[1]jun24!$BH$43</f>
        <v>109.83621109707745</v>
      </c>
      <c r="MY38" s="11">
        <f>[1]jul24!$BH$43</f>
        <v>113.95959543521073</v>
      </c>
      <c r="MZ38" s="11">
        <f>[1]ago24!$BH$43</f>
        <v>114.00108701348812</v>
      </c>
      <c r="NA38" s="11">
        <f>[1]set24!$BH$43</f>
        <v>114.92741215837333</v>
      </c>
      <c r="NB38" s="11">
        <f>[1]out24!$BH$43</f>
        <v>110.27098746313013</v>
      </c>
      <c r="NC38" s="11">
        <f>[1]nov24!$BH$43</f>
        <v>109.38739920570482</v>
      </c>
      <c r="ND38" s="11">
        <f>[1]dez24!$BH$43</f>
        <v>121.4395240889146</v>
      </c>
      <c r="NE38" s="11">
        <f>[1]jan25!$BH$43</f>
        <v>119.22716987527646</v>
      </c>
      <c r="NF38" s="11">
        <f>[1]fev25!$BH$43</f>
        <v>120.48205765715188</v>
      </c>
      <c r="NG38" s="11">
        <f>[1]mar25!$BH$43</f>
        <v>107.00357639445706</v>
      </c>
      <c r="NH38" s="11">
        <f>[1]abr25!$BH$43</f>
        <v>101.06212429445829</v>
      </c>
      <c r="NI38" s="11">
        <f>[1]mai25!$BH$43</f>
        <v>100.15644175399267</v>
      </c>
      <c r="NJ38" s="11">
        <f>[1]jun25!$BH$43</f>
        <v>103.2850916928422</v>
      </c>
      <c r="NK38" s="11">
        <f>[1]jul25!$BH$43</f>
        <v>98.276646248967609</v>
      </c>
      <c r="NL38" s="11">
        <f>[1]ago25!$BH$43</f>
        <v>104.16872702562942</v>
      </c>
      <c r="NM38" s="11">
        <f>[1]set25!$BH$43</f>
        <v>99.483895332296498</v>
      </c>
      <c r="NN38" s="11">
        <f>[1]out25!$BH$43</f>
        <v>104.33065211975945</v>
      </c>
      <c r="NO38" s="11">
        <f>[1]nov25!$BH$43</f>
        <v>108.88946632321473</v>
      </c>
      <c r="NP38" s="11">
        <f>[1]dez25!$BH$43</f>
        <v>116.62283480644794</v>
      </c>
      <c r="NQ38" s="11">
        <f>[1]jan26!$BH$43</f>
        <v>120.6727779821158</v>
      </c>
      <c r="NR38" s="11">
        <f>[1]fev26!$BH$43</f>
        <v>115.45939922030833</v>
      </c>
      <c r="NS38" s="11">
        <f>[1]mar26!$BH$43</f>
        <v>122.68943582516819</v>
      </c>
      <c r="NT38" s="11">
        <f>[1]abr26!$BH$43</f>
        <v>116.04139501411547</v>
      </c>
      <c r="NU38" s="11">
        <f>[1]mai26!$BH$43</f>
        <v>109.12587545070151</v>
      </c>
    </row>
    <row r="39" spans="1:385" x14ac:dyDescent="0.75">
      <c r="A39" s="8" t="s">
        <v>22</v>
      </c>
      <c r="B39" s="8" t="s">
        <v>3</v>
      </c>
      <c r="C39" s="8" t="s">
        <v>3</v>
      </c>
      <c r="D39" s="8" t="s">
        <v>3</v>
      </c>
      <c r="E39" s="8" t="s">
        <v>3</v>
      </c>
      <c r="F39" s="8" t="s">
        <v>3</v>
      </c>
      <c r="G39" s="8" t="s">
        <v>3</v>
      </c>
      <c r="H39" s="8" t="s">
        <v>3</v>
      </c>
      <c r="I39" s="8" t="s">
        <v>3</v>
      </c>
      <c r="J39" s="8" t="s">
        <v>3</v>
      </c>
      <c r="K39" s="8" t="s">
        <v>3</v>
      </c>
      <c r="L39" s="8" t="s">
        <v>3</v>
      </c>
      <c r="M39" s="8" t="s">
        <v>3</v>
      </c>
      <c r="N39" s="8" t="s">
        <v>3</v>
      </c>
      <c r="O39" s="8" t="s">
        <v>3</v>
      </c>
      <c r="P39" s="8" t="s">
        <v>3</v>
      </c>
      <c r="Q39" s="8" t="s">
        <v>3</v>
      </c>
      <c r="R39" s="8" t="s">
        <v>3</v>
      </c>
      <c r="S39" s="8" t="s">
        <v>3</v>
      </c>
      <c r="T39" s="8" t="s">
        <v>3</v>
      </c>
      <c r="U39" s="8" t="s">
        <v>3</v>
      </c>
      <c r="V39" s="8" t="s">
        <v>3</v>
      </c>
      <c r="W39" s="8" t="s">
        <v>3</v>
      </c>
      <c r="X39" s="8" t="s">
        <v>3</v>
      </c>
      <c r="Y39" s="8" t="s">
        <v>3</v>
      </c>
      <c r="Z39" s="8" t="s">
        <v>3</v>
      </c>
      <c r="AA39" s="8" t="s">
        <v>3</v>
      </c>
      <c r="AB39" s="8" t="s">
        <v>3</v>
      </c>
      <c r="AC39" s="8" t="s">
        <v>3</v>
      </c>
      <c r="AD39" s="8" t="s">
        <v>3</v>
      </c>
      <c r="AE39" s="8" t="s">
        <v>3</v>
      </c>
      <c r="AF39" s="8" t="s">
        <v>3</v>
      </c>
      <c r="AG39" s="8" t="s">
        <v>3</v>
      </c>
      <c r="AH39" s="8" t="s">
        <v>3</v>
      </c>
      <c r="AI39" s="8" t="s">
        <v>3</v>
      </c>
      <c r="AJ39" s="8" t="s">
        <v>3</v>
      </c>
      <c r="AK39" s="8" t="s">
        <v>3</v>
      </c>
      <c r="AL39" s="8" t="s">
        <v>3</v>
      </c>
      <c r="AM39" s="8" t="s">
        <v>3</v>
      </c>
      <c r="AN39" s="8" t="s">
        <v>3</v>
      </c>
      <c r="AO39" s="8" t="s">
        <v>3</v>
      </c>
      <c r="AP39" s="8" t="s">
        <v>3</v>
      </c>
      <c r="AQ39" s="8" t="s">
        <v>3</v>
      </c>
      <c r="AR39" s="8" t="s">
        <v>3</v>
      </c>
      <c r="AS39" s="8" t="s">
        <v>3</v>
      </c>
      <c r="AT39" s="8" t="s">
        <v>3</v>
      </c>
      <c r="AU39" s="8" t="s">
        <v>3</v>
      </c>
      <c r="AV39" s="8" t="s">
        <v>3</v>
      </c>
      <c r="AW39" s="8" t="s">
        <v>3</v>
      </c>
      <c r="AX39" s="8" t="s">
        <v>3</v>
      </c>
      <c r="AY39" s="8" t="s">
        <v>3</v>
      </c>
      <c r="AZ39" s="8" t="s">
        <v>3</v>
      </c>
      <c r="BA39" s="8" t="s">
        <v>3</v>
      </c>
      <c r="BB39" s="8" t="s">
        <v>3</v>
      </c>
      <c r="BC39" s="8" t="s">
        <v>3</v>
      </c>
      <c r="BD39" s="8" t="s">
        <v>3</v>
      </c>
      <c r="BE39" s="8" t="s">
        <v>3</v>
      </c>
      <c r="BF39" s="8" t="s">
        <v>3</v>
      </c>
      <c r="BG39" s="8" t="s">
        <v>3</v>
      </c>
      <c r="BH39" s="8" t="s">
        <v>3</v>
      </c>
      <c r="BI39" s="8">
        <v>53.883364903127152</v>
      </c>
      <c r="BJ39" s="8">
        <v>59.201071149291295</v>
      </c>
      <c r="BK39" s="8">
        <v>67.234042021484726</v>
      </c>
      <c r="BL39" s="8">
        <v>67.771031929838415</v>
      </c>
      <c r="BM39" s="8">
        <v>65.306386954901058</v>
      </c>
      <c r="BN39" s="8">
        <v>65.103647917733014</v>
      </c>
      <c r="BO39" s="8">
        <v>69.09623153691247</v>
      </c>
      <c r="BP39" s="8">
        <v>66.380300997792887</v>
      </c>
      <c r="BQ39" s="8">
        <v>71.703076468085797</v>
      </c>
      <c r="BR39" s="8">
        <v>85.066063098568748</v>
      </c>
      <c r="BS39" s="8">
        <v>79.994732300670705</v>
      </c>
      <c r="BT39" s="8">
        <v>73.450269606998106</v>
      </c>
      <c r="BU39" s="8">
        <v>71.458711475672047</v>
      </c>
      <c r="BV39" s="8">
        <v>74.61037905299159</v>
      </c>
      <c r="BW39" s="8">
        <v>73.493152844091142</v>
      </c>
      <c r="BX39" s="8">
        <v>71.659092504919755</v>
      </c>
      <c r="BY39" s="8">
        <v>75.277525670354748</v>
      </c>
      <c r="BZ39" s="8">
        <v>77.692523788409446</v>
      </c>
      <c r="CA39" s="8">
        <v>75.035400888374738</v>
      </c>
      <c r="CB39" s="8">
        <v>82.440619446963908</v>
      </c>
      <c r="CC39" s="8">
        <v>111.88951750562381</v>
      </c>
      <c r="CD39" s="8">
        <v>107.68447700009571</v>
      </c>
      <c r="CE39" s="8">
        <v>91.304115709515884</v>
      </c>
      <c r="CF39" s="8">
        <v>90.719690972696327</v>
      </c>
      <c r="CG39" s="8">
        <v>87.018587665976156</v>
      </c>
      <c r="CH39" s="8">
        <v>66.725645843829383</v>
      </c>
      <c r="CI39" s="8">
        <v>71.356831203274211</v>
      </c>
      <c r="CJ39" s="8">
        <v>70.440991094610069</v>
      </c>
      <c r="CK39" s="8">
        <v>69.704139390345745</v>
      </c>
      <c r="CL39" s="8">
        <v>63.562314092827819</v>
      </c>
      <c r="CM39" s="8">
        <v>66.006653954634743</v>
      </c>
      <c r="CN39" s="8">
        <v>74.330035709176258</v>
      </c>
      <c r="CO39" s="8">
        <v>72.679471028610891</v>
      </c>
      <c r="CP39" s="8">
        <v>74.734880212411611</v>
      </c>
      <c r="CQ39" s="8">
        <v>75.894480833652977</v>
      </c>
      <c r="CR39" s="8">
        <v>73.370325236649165</v>
      </c>
      <c r="CS39" s="8">
        <v>75.329762691942179</v>
      </c>
      <c r="CT39" s="8">
        <v>69.144301762481177</v>
      </c>
      <c r="CU39" s="8">
        <v>79.932658450705731</v>
      </c>
      <c r="CV39" s="8">
        <v>70.960343619717065</v>
      </c>
      <c r="CW39" s="8">
        <v>79.143176886371833</v>
      </c>
      <c r="CX39" s="8">
        <v>69.071673332872024</v>
      </c>
      <c r="CY39" s="8">
        <v>68.092897526608468</v>
      </c>
      <c r="CZ39" s="8">
        <v>71.119028580744015</v>
      </c>
      <c r="DA39" s="8">
        <v>73.110651088276811</v>
      </c>
      <c r="DB39" s="8">
        <v>74.126938417380984</v>
      </c>
      <c r="DC39" s="8">
        <v>72.217859787642553</v>
      </c>
      <c r="DD39" s="8">
        <v>82.31380992676462</v>
      </c>
      <c r="DE39" s="8">
        <v>78.960212697963328</v>
      </c>
      <c r="DF39" s="8">
        <v>81.818136111584892</v>
      </c>
      <c r="DG39" s="8">
        <v>73.383944714854991</v>
      </c>
      <c r="DH39" s="8">
        <v>72.920376196304005</v>
      </c>
      <c r="DI39" s="8">
        <v>75.804309716571026</v>
      </c>
      <c r="DJ39" s="8">
        <v>78.454574527403778</v>
      </c>
      <c r="DK39" s="8">
        <v>79.065190353195234</v>
      </c>
      <c r="DL39" s="8">
        <v>84.303822150084471</v>
      </c>
      <c r="DM39" s="8">
        <v>97.098811613426136</v>
      </c>
      <c r="DN39" s="8">
        <v>98.632758606603687</v>
      </c>
      <c r="DO39" s="8">
        <v>87.935023545210996</v>
      </c>
      <c r="DP39" s="8">
        <v>87.98508686494371</v>
      </c>
      <c r="DQ39" s="8">
        <v>104.65471376626972</v>
      </c>
      <c r="DR39" s="8">
        <v>98.070811578039169</v>
      </c>
      <c r="DS39" s="8">
        <v>101.42027603901276</v>
      </c>
      <c r="DT39" s="8">
        <v>100.38609368511379</v>
      </c>
      <c r="DU39" s="8">
        <v>98.096503832205613</v>
      </c>
      <c r="DV39" s="8">
        <v>115.18293780371228</v>
      </c>
      <c r="DW39" s="8">
        <v>115.55197812252942</v>
      </c>
      <c r="DX39" s="8">
        <v>123.63995529381471</v>
      </c>
      <c r="DY39" s="8">
        <v>130.51169128684734</v>
      </c>
      <c r="DZ39" s="8">
        <v>129.09559502885858</v>
      </c>
      <c r="EA39" s="8">
        <v>130.25403236132198</v>
      </c>
      <c r="EB39" s="8">
        <v>128.10947823673695</v>
      </c>
      <c r="EC39" s="8">
        <v>122.77934367608208</v>
      </c>
      <c r="ED39" s="8">
        <v>117.77273912952629</v>
      </c>
      <c r="EE39" s="8">
        <v>117.83867087133808</v>
      </c>
      <c r="EF39" s="8">
        <v>117.39183827232881</v>
      </c>
      <c r="EG39" s="8">
        <v>106.38453645868768</v>
      </c>
      <c r="EH39" s="8">
        <v>103.63945250828284</v>
      </c>
      <c r="EI39" s="8">
        <v>121.06808019911252</v>
      </c>
      <c r="EJ39" s="8">
        <v>130.82030068361192</v>
      </c>
      <c r="EK39" s="8">
        <v>129.31612161236643</v>
      </c>
      <c r="EL39" s="8">
        <v>133.57016159423736</v>
      </c>
      <c r="EM39" s="8">
        <v>134.98691190083861</v>
      </c>
      <c r="EN39" s="8">
        <v>136.15531840181029</v>
      </c>
      <c r="EO39" s="8">
        <v>136.74499444505585</v>
      </c>
      <c r="EP39" s="8">
        <v>131.15354552882377</v>
      </c>
      <c r="EQ39" s="8">
        <v>133.13863102022185</v>
      </c>
      <c r="ER39" s="8">
        <v>127.64393115993042</v>
      </c>
      <c r="ES39" s="8">
        <v>131.80172650713214</v>
      </c>
      <c r="ET39" s="8">
        <v>132.64639623749579</v>
      </c>
      <c r="EU39" s="8">
        <v>133.0417535638195</v>
      </c>
      <c r="EV39" s="8">
        <v>127.72690230978236</v>
      </c>
      <c r="EW39" s="8">
        <v>141.49134361885905</v>
      </c>
      <c r="EX39" s="8">
        <v>142.4148473692369</v>
      </c>
      <c r="EY39" s="8">
        <v>136.87142991099998</v>
      </c>
      <c r="EZ39" s="8">
        <v>142.50568986658263</v>
      </c>
      <c r="FA39" s="8">
        <v>141.91353178727428</v>
      </c>
      <c r="FB39" s="8">
        <v>143.21123150592265</v>
      </c>
      <c r="FC39" s="8">
        <v>143.90299849921459</v>
      </c>
      <c r="FD39" s="8">
        <v>141.58249280882808</v>
      </c>
      <c r="FE39" s="8">
        <v>146.78346162590199</v>
      </c>
      <c r="FF39" s="8">
        <v>151.40758323739252</v>
      </c>
      <c r="FG39" s="8">
        <v>154.09140639218467</v>
      </c>
      <c r="FH39" s="8">
        <v>151.09605459680753</v>
      </c>
      <c r="FI39" s="8">
        <v>158.3568027950331</v>
      </c>
      <c r="FJ39" s="8">
        <v>157.26164305968976</v>
      </c>
      <c r="FK39" s="8">
        <v>158.41207651726722</v>
      </c>
      <c r="FL39" s="8">
        <v>160.23026344850769</v>
      </c>
      <c r="FM39" s="8">
        <v>159.52240163213497</v>
      </c>
      <c r="FN39" s="8">
        <v>159.68276162452355</v>
      </c>
      <c r="FO39" s="8">
        <v>146.55426274233972</v>
      </c>
      <c r="FP39" s="8">
        <v>145.4568155010048</v>
      </c>
      <c r="FQ39" s="8">
        <v>144.16790679982751</v>
      </c>
      <c r="FR39" s="8">
        <v>142.09145664935608</v>
      </c>
      <c r="FS39" s="8">
        <v>137.37768362140147</v>
      </c>
      <c r="FT39" s="8">
        <v>125.77824884111052</v>
      </c>
      <c r="FU39" s="8">
        <v>124.5296221761778</v>
      </c>
      <c r="FV39" s="8">
        <v>131.29543338545548</v>
      </c>
      <c r="FW39" s="8">
        <v>115.27000013004105</v>
      </c>
      <c r="FX39" s="8">
        <v>122.62391071673913</v>
      </c>
      <c r="FY39" s="8">
        <v>122.73398168117293</v>
      </c>
      <c r="FZ39" s="8">
        <v>133.03325726897074</v>
      </c>
      <c r="GA39" s="8">
        <v>139.57334742946441</v>
      </c>
      <c r="GB39" s="8">
        <v>136.95074824458879</v>
      </c>
      <c r="GC39" s="8">
        <v>141.85525200055991</v>
      </c>
      <c r="GD39" s="8">
        <v>150.29687148182245</v>
      </c>
      <c r="GE39" s="8">
        <v>151.1637652968715</v>
      </c>
      <c r="GF39" s="8">
        <v>152.61328435843606</v>
      </c>
      <c r="GG39" s="8">
        <v>158.83757730720598</v>
      </c>
      <c r="GH39" s="8">
        <v>161.22203453474253</v>
      </c>
      <c r="GI39" s="8">
        <v>162.02754598866656</v>
      </c>
      <c r="GJ39" s="8">
        <v>150.25129513877118</v>
      </c>
      <c r="GK39" s="8">
        <v>156.14358725887456</v>
      </c>
      <c r="GL39" s="8">
        <v>155.41200862269176</v>
      </c>
      <c r="GM39" s="8">
        <v>156.44236332838378</v>
      </c>
      <c r="GN39" s="8">
        <v>165.53446769826283</v>
      </c>
      <c r="GO39" s="8">
        <v>165.42720799787864</v>
      </c>
      <c r="GP39" s="8">
        <v>159.26151137239759</v>
      </c>
      <c r="GQ39" s="8">
        <v>162.94738889356586</v>
      </c>
      <c r="GR39" s="8">
        <v>166.29888725558055</v>
      </c>
      <c r="GS39" s="8">
        <v>160.95325646882978</v>
      </c>
      <c r="GT39" s="8">
        <v>163.68981425627172</v>
      </c>
      <c r="GU39" s="8">
        <v>158.16430938052682</v>
      </c>
      <c r="GV39" s="8">
        <v>154.14943354902573</v>
      </c>
      <c r="GW39" s="8">
        <v>152.73501973467216</v>
      </c>
      <c r="GX39" s="8">
        <v>153.76014175386842</v>
      </c>
      <c r="GY39" s="8">
        <v>155.8010244520263</v>
      </c>
      <c r="GZ39" s="8">
        <v>151.21004890238845</v>
      </c>
      <c r="HA39" s="8">
        <v>154.07334351029593</v>
      </c>
      <c r="HB39" s="8">
        <v>153.34093793843891</v>
      </c>
      <c r="HC39" s="8">
        <v>151.12516367764181</v>
      </c>
      <c r="HD39" s="8">
        <v>154.99502609386226</v>
      </c>
      <c r="HE39" s="8">
        <v>157.45721343431913</v>
      </c>
      <c r="HF39" s="8">
        <v>170.27012410488129</v>
      </c>
      <c r="HG39" s="8">
        <v>164.1413105784153</v>
      </c>
      <c r="HH39" s="8">
        <v>167.05382832521116</v>
      </c>
      <c r="HI39" s="8">
        <v>157.57579390895819</v>
      </c>
      <c r="HJ39" s="8">
        <v>162.52667172990311</v>
      </c>
      <c r="HK39" s="8">
        <v>161.93820229679878</v>
      </c>
      <c r="HL39" s="8">
        <v>159.3465569239653</v>
      </c>
      <c r="HM39" s="8">
        <v>160.95861304519434</v>
      </c>
      <c r="HN39" s="8">
        <v>161.15309406765431</v>
      </c>
      <c r="HO39" s="8">
        <v>156.49562618275149</v>
      </c>
      <c r="HP39" s="8">
        <v>165.15690115311742</v>
      </c>
      <c r="HQ39" s="8">
        <v>161.18016751432947</v>
      </c>
      <c r="HR39" s="8">
        <v>169.16198200010416</v>
      </c>
      <c r="HS39" s="8">
        <v>162.29285414876267</v>
      </c>
      <c r="HT39" s="8">
        <v>158.13971844871341</v>
      </c>
      <c r="HU39" s="8">
        <v>152.95544000737189</v>
      </c>
      <c r="HV39" s="8">
        <v>154.53222151307978</v>
      </c>
      <c r="HW39" s="8">
        <v>140.2404239148195</v>
      </c>
      <c r="HX39" s="8">
        <v>139.85761009645739</v>
      </c>
      <c r="HY39" s="8">
        <v>145.82691730642213</v>
      </c>
      <c r="HZ39" s="8">
        <v>145.6843210312482</v>
      </c>
      <c r="IA39" s="8">
        <v>140.25666553622833</v>
      </c>
      <c r="IB39" s="8">
        <v>144.42530576446154</v>
      </c>
      <c r="IC39" s="8">
        <v>136.94679826255376</v>
      </c>
      <c r="ID39" s="8">
        <v>143.90200724497154</v>
      </c>
      <c r="IE39" s="8">
        <v>135.01311295731028</v>
      </c>
      <c r="IF39" s="8">
        <v>132.47892570020477</v>
      </c>
      <c r="IG39" s="8">
        <v>115.912903970629</v>
      </c>
      <c r="IH39" s="8">
        <v>116.95254278177805</v>
      </c>
      <c r="II39" s="8">
        <v>114.62383216910175</v>
      </c>
      <c r="IJ39" s="8">
        <v>115.2876156735345</v>
      </c>
      <c r="IK39" s="8">
        <v>122.53405353833445</v>
      </c>
      <c r="IL39" s="8">
        <v>114.66545563103975</v>
      </c>
      <c r="IM39" s="8">
        <v>106.6788393461523</v>
      </c>
      <c r="IN39" s="8">
        <v>115.33904456105684</v>
      </c>
      <c r="IO39" s="8">
        <v>113.20592065609459</v>
      </c>
      <c r="IP39" s="8">
        <v>112.79825690931661</v>
      </c>
      <c r="IQ39" s="8">
        <v>105.56718336563439</v>
      </c>
      <c r="IR39" s="8">
        <v>97.574281833539686</v>
      </c>
      <c r="IS39" s="8">
        <v>87.206563893782246</v>
      </c>
      <c r="IT39" s="8">
        <v>82.887467636505065</v>
      </c>
      <c r="IU39" s="8">
        <v>68.368049534780013</v>
      </c>
      <c r="IV39" s="8">
        <v>62.593328304865764</v>
      </c>
      <c r="IW39" s="8">
        <v>61.995662977097751</v>
      </c>
      <c r="IX39" s="8">
        <v>60.510090526530405</v>
      </c>
      <c r="IY39" s="8">
        <v>58.007662048687294</v>
      </c>
      <c r="IZ39" s="8">
        <v>63.352505439968397</v>
      </c>
      <c r="JA39" s="8">
        <v>60.918122838442002</v>
      </c>
      <c r="JB39" s="8">
        <v>68.764542413805842</v>
      </c>
      <c r="JC39" s="8">
        <v>55.251085092524178</v>
      </c>
      <c r="JD39" s="8">
        <v>52.65833822692678</v>
      </c>
      <c r="JE39" s="8">
        <v>52.790874657065906</v>
      </c>
      <c r="JF39" s="8">
        <v>58.403746885045351</v>
      </c>
      <c r="JG39" s="8">
        <v>55.496100593577921</v>
      </c>
      <c r="JH39" s="8">
        <v>57.762979976983743</v>
      </c>
      <c r="JI39" s="8">
        <v>61.291248441282342</v>
      </c>
      <c r="JJ39" s="8">
        <v>62.262721957083158</v>
      </c>
      <c r="JK39" s="8">
        <v>62.643292363747157</v>
      </c>
      <c r="JL39" s="8">
        <v>78.851819388567776</v>
      </c>
      <c r="JM39" s="8">
        <v>74.689470409308626</v>
      </c>
      <c r="JN39" s="8">
        <v>81.750873579196906</v>
      </c>
      <c r="JO39" s="8">
        <v>73.123911561148532</v>
      </c>
      <c r="JP39" s="8">
        <v>80.796716357560257</v>
      </c>
      <c r="JQ39" s="8">
        <v>71.498076646183705</v>
      </c>
      <c r="JR39" s="8">
        <v>77.231382666528589</v>
      </c>
      <c r="JS39" s="8">
        <v>79.161122483633406</v>
      </c>
      <c r="JT39" s="8">
        <v>74.37055906548693</v>
      </c>
      <c r="JU39" s="8">
        <v>77.706557988048047</v>
      </c>
      <c r="JV39" s="8">
        <v>79.836679327009165</v>
      </c>
      <c r="JW39" s="8">
        <v>76.579427419844805</v>
      </c>
      <c r="JX39" s="8">
        <v>90.204570733151556</v>
      </c>
      <c r="JY39" s="8">
        <v>98.560502058289046</v>
      </c>
      <c r="JZ39" s="8">
        <v>103.65238445887806</v>
      </c>
      <c r="KA39" s="8">
        <v>100.06186380581948</v>
      </c>
      <c r="KB39" s="8">
        <v>94.016414573909387</v>
      </c>
      <c r="KC39" s="8">
        <v>90.945224492304575</v>
      </c>
      <c r="KD39" s="8">
        <v>82.575115590320948</v>
      </c>
      <c r="KE39" s="8">
        <v>82.630202065455777</v>
      </c>
      <c r="KF39" s="8">
        <v>90.181084445953246</v>
      </c>
      <c r="KG39" s="8">
        <v>87.602479165566763</v>
      </c>
      <c r="KH39" s="8">
        <v>86.359928557056648</v>
      </c>
      <c r="KI39" s="8">
        <v>93.528907048341821</v>
      </c>
      <c r="KJ39" s="8">
        <v>101.51086459219104</v>
      </c>
      <c r="KK39" s="8">
        <v>100.44691190762396</v>
      </c>
      <c r="KL39" s="8">
        <v>118.30024089359659</v>
      </c>
      <c r="KM39" s="8">
        <v>101.9968840943684</v>
      </c>
      <c r="KN39" s="8">
        <v>103.23572767079705</v>
      </c>
      <c r="KO39" s="8">
        <v>105.17160264385983</v>
      </c>
      <c r="KP39" s="8">
        <v>90.843051472691769</v>
      </c>
      <c r="KQ39" s="8">
        <v>94.105749329351454</v>
      </c>
      <c r="KR39" s="8">
        <v>98.771576488494233</v>
      </c>
      <c r="KS39" s="8">
        <v>99.234038347383233</v>
      </c>
      <c r="KT39" s="8">
        <v>103.45872323094234</v>
      </c>
      <c r="KU39" s="8">
        <v>104.57297626807174</v>
      </c>
      <c r="KV39" s="8">
        <v>116.22185138246161</v>
      </c>
      <c r="KW39" s="8">
        <v>108.83838031219932</v>
      </c>
      <c r="KX39" s="8">
        <v>123.7737567163914</v>
      </c>
      <c r="KY39" s="8">
        <v>113.11990762576076</v>
      </c>
      <c r="KZ39" s="8">
        <v>99.229205628129179</v>
      </c>
      <c r="LA39" s="8">
        <v>64.774559281146225</v>
      </c>
      <c r="LB39" s="8">
        <v>75.221896043071069</v>
      </c>
      <c r="LC39" s="8">
        <v>69.057951205195153</v>
      </c>
      <c r="LD39" s="8">
        <v>64.081514870638401</v>
      </c>
      <c r="LE39" s="8">
        <v>69.16254061289726</v>
      </c>
      <c r="LF39" s="8">
        <v>70.934755899877786</v>
      </c>
      <c r="LG39" s="8">
        <v>72.291262819263437</v>
      </c>
      <c r="LH39" s="8">
        <f>[1]dez20!$BH$44</f>
        <v>67.008377069510402</v>
      </c>
      <c r="LI39" s="8">
        <f>[1]jan21!$BH$44</f>
        <v>77.328610442580185</v>
      </c>
      <c r="LJ39" s="8">
        <f>[1]fev21!$BH$44</f>
        <v>76.666115234669277</v>
      </c>
      <c r="LK39" s="8">
        <f>[1]mar21!$BH$44</f>
        <v>75.366066654607636</v>
      </c>
      <c r="LL39" s="8">
        <f>[1]abr21!$BH$44</f>
        <v>67.595834276672377</v>
      </c>
      <c r="LM39" s="8">
        <f>[1]mai21!$BH$44</f>
        <v>66.160895926685399</v>
      </c>
      <c r="LN39" s="8">
        <f>[1]jun21!$BH$44</f>
        <v>65.526825541096301</v>
      </c>
      <c r="LO39" s="8">
        <f>[1]jul21!$BH$44</f>
        <v>65.856070947575404</v>
      </c>
      <c r="LP39" s="8">
        <f>[1]ago21!$BH$44</f>
        <v>69.581533554284817</v>
      </c>
      <c r="LQ39" s="8">
        <f>[1]set21!$BH$44</f>
        <v>70.95876912974245</v>
      </c>
      <c r="LR39" s="8">
        <f>[1]out21!$BH$44</f>
        <v>60.932136078826716</v>
      </c>
      <c r="LS39" s="8">
        <f>[1]nov21!$BH$44</f>
        <v>65.745334501894405</v>
      </c>
      <c r="LT39" s="8">
        <f>[1]dez21!$BH$44</f>
        <v>71.695406055289936</v>
      </c>
      <c r="LU39" s="8">
        <f>[1]jan22!$BH$44</f>
        <v>81.227696646702412</v>
      </c>
      <c r="LV39" s="8">
        <f>[1]fev22!$BH$44</f>
        <v>73.86867027417847</v>
      </c>
      <c r="LW39" s="8">
        <f>[1]mar22!$BH$44</f>
        <v>72.040690016955267</v>
      </c>
      <c r="LX39" s="8">
        <f>[1]abr22!$BH$44</f>
        <v>75.494057501158551</v>
      </c>
      <c r="LY39" s="8">
        <f>[1]mai22!$BH$44</f>
        <v>74.194732988227813</v>
      </c>
      <c r="LZ39" s="8">
        <f>[1]jun22!$BH$44</f>
        <v>72.179837218020467</v>
      </c>
      <c r="MA39" s="8">
        <f>[1]jul22!$BH$44</f>
        <v>77.525802073726311</v>
      </c>
      <c r="MB39" s="8">
        <f>[1]ago22!$BH$44</f>
        <v>75.314807997487094</v>
      </c>
      <c r="MC39" s="8">
        <f>[1]set22!$BH$44</f>
        <v>78.788650905336709</v>
      </c>
      <c r="MD39" s="8">
        <f>[1]out22!$BH$44</f>
        <v>76.0197969099993</v>
      </c>
      <c r="ME39" s="8">
        <f>[1]nov22!$BH$44</f>
        <v>84.576019750429822</v>
      </c>
      <c r="MF39" s="8">
        <f>[1]dez22!$BH$44</f>
        <v>95.650777756956245</v>
      </c>
      <c r="MG39" s="8">
        <f>[1]jan23!$BH$44</f>
        <v>100.28998650506979</v>
      </c>
      <c r="MH39" s="8">
        <f>[1]fev23!$BH$44</f>
        <v>104.93026940473358</v>
      </c>
      <c r="MI39" s="8">
        <f>[1]mar23!$BH$44</f>
        <v>111.41302665760695</v>
      </c>
      <c r="MJ39" s="8">
        <f>[1]abr23!$BH$44</f>
        <v>104.92496172546895</v>
      </c>
      <c r="MK39" s="8">
        <f>[1]mai23!$BH$44</f>
        <v>102.40390516100118</v>
      </c>
      <c r="ML39" s="8">
        <f>[1]jun23!$BH$44</f>
        <v>107.46101197438801</v>
      </c>
      <c r="MM39" s="8">
        <f>[1]jul23!$BH$44</f>
        <v>109.65238518367096</v>
      </c>
      <c r="MN39" s="8">
        <f>[1]ago23!$BH$44</f>
        <v>114.7829288195437</v>
      </c>
      <c r="MO39" s="8">
        <f>[1]set23!$BH$44</f>
        <v>115.4696154032458</v>
      </c>
      <c r="MP39" s="8">
        <f>[1]out23!$BH$44</f>
        <v>119.89412165217527</v>
      </c>
      <c r="MQ39" s="8">
        <f>[1]nov23!$BH$44</f>
        <v>119.70877986850637</v>
      </c>
      <c r="MR39" s="8">
        <f>[1]dez23!$BH$44</f>
        <v>124.82566905023953</v>
      </c>
      <c r="MS39" s="8">
        <f>[1]jan24!$BH$44</f>
        <v>125.74190342748523</v>
      </c>
      <c r="MT39" s="8">
        <f>[1]fev24!$BH$44</f>
        <v>130.15323326295589</v>
      </c>
      <c r="MU39" s="8">
        <f>[1]mar24!$BH$44</f>
        <v>125.71859029413655</v>
      </c>
      <c r="MV39" s="8">
        <f>[1]abr24!$BH$44</f>
        <v>122.75489111472783</v>
      </c>
      <c r="MW39" s="8">
        <f>[1]mai24!$BH$44</f>
        <v>119.92942462687061</v>
      </c>
      <c r="MX39" s="8">
        <f>[1]jun24!$BH$44</f>
        <v>120.60552675286543</v>
      </c>
      <c r="MY39" s="8">
        <f>[1]jul24!$BH$44</f>
        <v>121.55476575263975</v>
      </c>
      <c r="MZ39" s="8">
        <f>[1]ago24!$BH$44</f>
        <v>121.2638447314566</v>
      </c>
      <c r="NA39" s="8">
        <f>[1]set24!$BH$44</f>
        <v>121.76282519067462</v>
      </c>
      <c r="NB39" s="8">
        <f>[1]out24!$BH$44</f>
        <v>120.35274004159619</v>
      </c>
      <c r="NC39" s="8">
        <f>[1]nov24!$BH$44</f>
        <v>118.33707705923644</v>
      </c>
      <c r="ND39" s="8">
        <f>[1]dez24!$BH$44</f>
        <v>130.95603105382537</v>
      </c>
      <c r="NE39" s="8">
        <f>[1]jan25!$BH$44</f>
        <v>128.15692677073079</v>
      </c>
      <c r="NF39" s="8">
        <f>[1]fev25!$BH$44</f>
        <v>125.05055181354587</v>
      </c>
      <c r="NG39" s="8">
        <f>[1]mar25!$BH$44</f>
        <v>118.59433457593073</v>
      </c>
      <c r="NH39" s="8">
        <f>[1]abr25!$BH$44</f>
        <v>106.31107569826875</v>
      </c>
      <c r="NI39" s="8">
        <f>[1]mai25!$BH$44</f>
        <v>107.99040936405133</v>
      </c>
      <c r="NJ39" s="8">
        <f>[1]jun25!$BH$44</f>
        <v>112.38424304855745</v>
      </c>
      <c r="NK39" s="8">
        <f>[1]jul25!$BH$44</f>
        <v>105.53366756949464</v>
      </c>
      <c r="NL39" s="8">
        <f>[1]ago25!$BH$44</f>
        <v>114.83521878923128</v>
      </c>
      <c r="NM39" s="8">
        <f>[1]set25!$BH$44</f>
        <v>112.65938038357024</v>
      </c>
      <c r="NN39" s="8">
        <f>[1]out25!$BH$44</f>
        <v>113.92502756011619</v>
      </c>
      <c r="NO39" s="8">
        <f>[1]nov25!$BH$44</f>
        <v>116.31925069396891</v>
      </c>
      <c r="NP39" s="8">
        <f>[1]dez25!$BH$44</f>
        <v>127.22804546260279</v>
      </c>
      <c r="NQ39" s="8">
        <f>[1]jan26!$BH$44</f>
        <v>130.99264836804113</v>
      </c>
      <c r="NR39" s="8">
        <f>[1]fev26!$BH$44</f>
        <v>123.41211457743263</v>
      </c>
      <c r="NS39" s="8">
        <f>[1]mar26!$BH$44</f>
        <v>125.05589332225126</v>
      </c>
      <c r="NT39" s="8">
        <f>[1]abr26!$BH$44</f>
        <v>121.58525558026602</v>
      </c>
      <c r="NU39" s="8">
        <f>[1]mai26!$BH$44</f>
        <v>116.02573020443403</v>
      </c>
    </row>
    <row r="40" spans="1:385" ht="15.5" thickBot="1" x14ac:dyDescent="0.9">
      <c r="A40" s="11" t="s">
        <v>23</v>
      </c>
      <c r="B40" s="11" t="s">
        <v>3</v>
      </c>
      <c r="C40" s="11" t="s">
        <v>3</v>
      </c>
      <c r="D40" s="11" t="s">
        <v>3</v>
      </c>
      <c r="E40" s="11" t="s">
        <v>3</v>
      </c>
      <c r="F40" s="11" t="s">
        <v>3</v>
      </c>
      <c r="G40" s="11" t="s">
        <v>3</v>
      </c>
      <c r="H40" s="11" t="s">
        <v>3</v>
      </c>
      <c r="I40" s="11" t="s">
        <v>3</v>
      </c>
      <c r="J40" s="11" t="s">
        <v>3</v>
      </c>
      <c r="K40" s="11" t="s">
        <v>3</v>
      </c>
      <c r="L40" s="11" t="s">
        <v>3</v>
      </c>
      <c r="M40" s="11" t="s">
        <v>3</v>
      </c>
      <c r="N40" s="11" t="s">
        <v>3</v>
      </c>
      <c r="O40" s="11" t="s">
        <v>3</v>
      </c>
      <c r="P40" s="11" t="s">
        <v>3</v>
      </c>
      <c r="Q40" s="11" t="s">
        <v>3</v>
      </c>
      <c r="R40" s="11" t="s">
        <v>3</v>
      </c>
      <c r="S40" s="11" t="s">
        <v>3</v>
      </c>
      <c r="T40" s="11" t="s">
        <v>3</v>
      </c>
      <c r="U40" s="11" t="s">
        <v>3</v>
      </c>
      <c r="V40" s="11" t="s">
        <v>3</v>
      </c>
      <c r="W40" s="11" t="s">
        <v>3</v>
      </c>
      <c r="X40" s="11" t="s">
        <v>3</v>
      </c>
      <c r="Y40" s="11" t="s">
        <v>3</v>
      </c>
      <c r="Z40" s="11" t="s">
        <v>3</v>
      </c>
      <c r="AA40" s="11" t="s">
        <v>3</v>
      </c>
      <c r="AB40" s="11" t="s">
        <v>3</v>
      </c>
      <c r="AC40" s="11" t="s">
        <v>3</v>
      </c>
      <c r="AD40" s="11" t="s">
        <v>3</v>
      </c>
      <c r="AE40" s="11" t="s">
        <v>3</v>
      </c>
      <c r="AF40" s="11" t="s">
        <v>3</v>
      </c>
      <c r="AG40" s="11" t="s">
        <v>3</v>
      </c>
      <c r="AH40" s="11" t="s">
        <v>3</v>
      </c>
      <c r="AI40" s="11" t="s">
        <v>3</v>
      </c>
      <c r="AJ40" s="11" t="s">
        <v>3</v>
      </c>
      <c r="AK40" s="11" t="s">
        <v>3</v>
      </c>
      <c r="AL40" s="11" t="s">
        <v>3</v>
      </c>
      <c r="AM40" s="11" t="s">
        <v>3</v>
      </c>
      <c r="AN40" s="11" t="s">
        <v>3</v>
      </c>
      <c r="AO40" s="11" t="s">
        <v>3</v>
      </c>
      <c r="AP40" s="11" t="s">
        <v>3</v>
      </c>
      <c r="AQ40" s="11" t="s">
        <v>3</v>
      </c>
      <c r="AR40" s="11" t="s">
        <v>3</v>
      </c>
      <c r="AS40" s="11" t="s">
        <v>3</v>
      </c>
      <c r="AT40" s="11" t="s">
        <v>3</v>
      </c>
      <c r="AU40" s="11" t="s">
        <v>3</v>
      </c>
      <c r="AV40" s="11" t="s">
        <v>3</v>
      </c>
      <c r="AW40" s="11" t="s">
        <v>3</v>
      </c>
      <c r="AX40" s="11" t="s">
        <v>3</v>
      </c>
      <c r="AY40" s="11" t="s">
        <v>3</v>
      </c>
      <c r="AZ40" s="11" t="s">
        <v>3</v>
      </c>
      <c r="BA40" s="11" t="s">
        <v>3</v>
      </c>
      <c r="BB40" s="11" t="s">
        <v>3</v>
      </c>
      <c r="BC40" s="11" t="s">
        <v>3</v>
      </c>
      <c r="BD40" s="11" t="s">
        <v>3</v>
      </c>
      <c r="BE40" s="11" t="s">
        <v>3</v>
      </c>
      <c r="BF40" s="11" t="s">
        <v>3</v>
      </c>
      <c r="BG40" s="11" t="s">
        <v>3</v>
      </c>
      <c r="BH40" s="11" t="s">
        <v>3</v>
      </c>
      <c r="BI40" s="11">
        <v>47.812931888875333</v>
      </c>
      <c r="BJ40" s="11">
        <v>62.515826662827784</v>
      </c>
      <c r="BK40" s="11">
        <v>65.002896034167961</v>
      </c>
      <c r="BL40" s="11">
        <v>60.278941900598689</v>
      </c>
      <c r="BM40" s="11">
        <v>63.844063575229598</v>
      </c>
      <c r="BN40" s="11">
        <v>58.105862978135256</v>
      </c>
      <c r="BO40" s="11">
        <v>58.488207514170824</v>
      </c>
      <c r="BP40" s="11">
        <v>61.757572316253572</v>
      </c>
      <c r="BQ40" s="11">
        <v>70.922945675006304</v>
      </c>
      <c r="BR40" s="11">
        <v>88.4827628144903</v>
      </c>
      <c r="BS40" s="11">
        <v>79.898418242849999</v>
      </c>
      <c r="BT40" s="11">
        <v>65.717638345914111</v>
      </c>
      <c r="BU40" s="11">
        <v>66.495581691131292</v>
      </c>
      <c r="BV40" s="11">
        <v>74.808296319603343</v>
      </c>
      <c r="BW40" s="11">
        <v>74.896771009649157</v>
      </c>
      <c r="BX40" s="11">
        <v>64.988237148758358</v>
      </c>
      <c r="BY40" s="11">
        <v>70.073993179004503</v>
      </c>
      <c r="BZ40" s="11">
        <v>81.463315020369734</v>
      </c>
      <c r="CA40" s="11">
        <v>70.799874272118828</v>
      </c>
      <c r="CB40" s="11">
        <v>70.558525120779962</v>
      </c>
      <c r="CC40" s="11">
        <v>94.294014264698177</v>
      </c>
      <c r="CD40" s="11">
        <v>99.056680908600995</v>
      </c>
      <c r="CE40" s="11">
        <v>89.829379646761481</v>
      </c>
      <c r="CF40" s="11">
        <v>86.437156978577718</v>
      </c>
      <c r="CG40" s="11">
        <v>77.592050094481394</v>
      </c>
      <c r="CH40" s="11">
        <v>62.0451654041076</v>
      </c>
      <c r="CI40" s="11">
        <v>65.089449206603277</v>
      </c>
      <c r="CJ40" s="11">
        <v>66.56961713233143</v>
      </c>
      <c r="CK40" s="11">
        <v>71.052012233675001</v>
      </c>
      <c r="CL40" s="11">
        <v>61.428256582076379</v>
      </c>
      <c r="CM40" s="11">
        <v>64.893374705074422</v>
      </c>
      <c r="CN40" s="11">
        <v>67.102767624685526</v>
      </c>
      <c r="CO40" s="11">
        <v>67.913920697810809</v>
      </c>
      <c r="CP40" s="11">
        <v>73.896853148252788</v>
      </c>
      <c r="CQ40" s="11">
        <v>80.348724378743398</v>
      </c>
      <c r="CR40" s="11">
        <v>76.109806605354521</v>
      </c>
      <c r="CS40" s="11">
        <v>74.643491134851757</v>
      </c>
      <c r="CT40" s="11">
        <v>62.787509769609592</v>
      </c>
      <c r="CU40" s="11">
        <v>72.947320597179342</v>
      </c>
      <c r="CV40" s="11">
        <v>68.057333270968584</v>
      </c>
      <c r="CW40" s="11">
        <v>73.490691582106052</v>
      </c>
      <c r="CX40" s="11">
        <v>73.099738212753536</v>
      </c>
      <c r="CY40" s="11">
        <v>70.987072150334669</v>
      </c>
      <c r="CZ40" s="11">
        <v>78.645370033869369</v>
      </c>
      <c r="DA40" s="11">
        <v>76.438214694497063</v>
      </c>
      <c r="DB40" s="11">
        <v>76.937190954515771</v>
      </c>
      <c r="DC40" s="11">
        <v>71.60581092437323</v>
      </c>
      <c r="DD40" s="11">
        <v>74.795884919528248</v>
      </c>
      <c r="DE40" s="11">
        <v>79.665919506379979</v>
      </c>
      <c r="DF40" s="11">
        <v>82.975128437888856</v>
      </c>
      <c r="DG40" s="11">
        <v>76.735222351897463</v>
      </c>
      <c r="DH40" s="11">
        <v>76.19351187701929</v>
      </c>
      <c r="DI40" s="11">
        <v>75.158283444365424</v>
      </c>
      <c r="DJ40" s="11">
        <v>75.110181638043613</v>
      </c>
      <c r="DK40" s="11">
        <v>80.354073522500826</v>
      </c>
      <c r="DL40" s="11">
        <v>87.014335047884956</v>
      </c>
      <c r="DM40" s="11">
        <v>94.0706452441474</v>
      </c>
      <c r="DN40" s="11">
        <v>88.362274461102203</v>
      </c>
      <c r="DO40" s="11">
        <v>83.755533829802943</v>
      </c>
      <c r="DP40" s="11">
        <v>74.601760733134995</v>
      </c>
      <c r="DQ40" s="11">
        <v>93.402508160858261</v>
      </c>
      <c r="DR40" s="11">
        <v>87.384402514803867</v>
      </c>
      <c r="DS40" s="11">
        <v>92.640943603397943</v>
      </c>
      <c r="DT40" s="11">
        <v>84.643599493639812</v>
      </c>
      <c r="DU40" s="11">
        <v>90.858011136052937</v>
      </c>
      <c r="DV40" s="11">
        <v>107.7944235503401</v>
      </c>
      <c r="DW40" s="11">
        <v>107.24684801055433</v>
      </c>
      <c r="DX40" s="11">
        <v>114.01013291637001</v>
      </c>
      <c r="DY40" s="11">
        <v>112.78981625010428</v>
      </c>
      <c r="DZ40" s="11">
        <v>114.87814110438082</v>
      </c>
      <c r="EA40" s="11">
        <v>115.90361508984691</v>
      </c>
      <c r="EB40" s="11">
        <v>109.2486251357729</v>
      </c>
      <c r="EC40" s="11">
        <v>101.82074341692525</v>
      </c>
      <c r="ED40" s="11">
        <v>106.54953698304143</v>
      </c>
      <c r="EE40" s="11">
        <v>109.30998693701868</v>
      </c>
      <c r="EF40" s="11">
        <v>114.56975720695833</v>
      </c>
      <c r="EG40" s="11">
        <v>97.447110726892731</v>
      </c>
      <c r="EH40" s="11">
        <v>91.880456956753946</v>
      </c>
      <c r="EI40" s="11">
        <v>106.84392648419238</v>
      </c>
      <c r="EJ40" s="11">
        <v>118.46668189075197</v>
      </c>
      <c r="EK40" s="11">
        <v>119.61275595161793</v>
      </c>
      <c r="EL40" s="11">
        <v>118.2028488870385</v>
      </c>
      <c r="EM40" s="11">
        <v>121.74487126330905</v>
      </c>
      <c r="EN40" s="11">
        <v>117.25717448277396</v>
      </c>
      <c r="EO40" s="11">
        <v>122.65636140973601</v>
      </c>
      <c r="EP40" s="11">
        <v>113.46064489276945</v>
      </c>
      <c r="EQ40" s="11">
        <v>120.20427633563331</v>
      </c>
      <c r="ER40" s="11">
        <v>107.47713681269501</v>
      </c>
      <c r="ES40" s="11">
        <v>113.16740396587251</v>
      </c>
      <c r="ET40" s="11">
        <v>108.56850992135847</v>
      </c>
      <c r="EU40" s="11">
        <v>112.29322452973474</v>
      </c>
      <c r="EV40" s="11">
        <v>111.04099520995551</v>
      </c>
      <c r="EW40" s="11">
        <v>128.81237479066007</v>
      </c>
      <c r="EX40" s="11">
        <v>130.89199905125759</v>
      </c>
      <c r="EY40" s="11">
        <v>124.59360318823578</v>
      </c>
      <c r="EZ40" s="11">
        <v>124.2121630267585</v>
      </c>
      <c r="FA40" s="11">
        <v>127.51913590680316</v>
      </c>
      <c r="FB40" s="11">
        <v>130.35979037377797</v>
      </c>
      <c r="FC40" s="11">
        <v>133.87653756805213</v>
      </c>
      <c r="FD40" s="11">
        <v>127.49969571443651</v>
      </c>
      <c r="FE40" s="11">
        <v>131.62090803490716</v>
      </c>
      <c r="FF40" s="11">
        <v>139.22036427876</v>
      </c>
      <c r="FG40" s="11">
        <v>143.22251505883207</v>
      </c>
      <c r="FH40" s="11">
        <v>136.93122137111584</v>
      </c>
      <c r="FI40" s="11">
        <v>146.25679104738506</v>
      </c>
      <c r="FJ40" s="11">
        <v>147.13516173552711</v>
      </c>
      <c r="FK40" s="11">
        <v>145.60408458681729</v>
      </c>
      <c r="FL40" s="11">
        <v>151.93276428010162</v>
      </c>
      <c r="FM40" s="11">
        <v>147.6313145546774</v>
      </c>
      <c r="FN40" s="11">
        <v>139.39935929863134</v>
      </c>
      <c r="FO40" s="11">
        <v>129.10236871013484</v>
      </c>
      <c r="FP40" s="11">
        <v>132.80500653507497</v>
      </c>
      <c r="FQ40" s="11">
        <v>134.4994282699501</v>
      </c>
      <c r="FR40" s="11">
        <v>137.43680429125601</v>
      </c>
      <c r="FS40" s="11">
        <v>126.74311297509983</v>
      </c>
      <c r="FT40" s="11">
        <v>104.93488760383026</v>
      </c>
      <c r="FU40" s="11">
        <v>115.21720986078608</v>
      </c>
      <c r="FV40" s="11">
        <v>129.50819079987684</v>
      </c>
      <c r="FW40" s="11">
        <v>128.64446167081658</v>
      </c>
      <c r="FX40" s="11">
        <v>114.11080836388591</v>
      </c>
      <c r="FY40" s="11">
        <v>118.88194849176514</v>
      </c>
      <c r="FZ40" s="11">
        <v>121.84735002776169</v>
      </c>
      <c r="GA40" s="11">
        <v>126.95166018417622</v>
      </c>
      <c r="GB40" s="11">
        <v>131.62735675970805</v>
      </c>
      <c r="GC40" s="11">
        <v>141.9264274741609</v>
      </c>
      <c r="GD40" s="11">
        <v>145.70083562881297</v>
      </c>
      <c r="GE40" s="11">
        <v>142.43007009575436</v>
      </c>
      <c r="GF40" s="11">
        <v>148.60998118132215</v>
      </c>
      <c r="GG40" s="11">
        <v>151.08433969550197</v>
      </c>
      <c r="GH40" s="11">
        <v>160.31940842310289</v>
      </c>
      <c r="GI40" s="11">
        <v>158.17928096582577</v>
      </c>
      <c r="GJ40" s="11">
        <v>143.25537153852039</v>
      </c>
      <c r="GK40" s="11">
        <v>149.09110526828309</v>
      </c>
      <c r="GL40" s="11">
        <v>156.01364043824194</v>
      </c>
      <c r="GM40" s="11">
        <v>151.6409401500797</v>
      </c>
      <c r="GN40" s="11">
        <v>161.29465579716711</v>
      </c>
      <c r="GO40" s="11">
        <v>162.81071750009136</v>
      </c>
      <c r="GP40" s="11">
        <v>151.70187586488899</v>
      </c>
      <c r="GQ40" s="11">
        <v>156.93860167683005</v>
      </c>
      <c r="GR40" s="11">
        <v>159.14885618250673</v>
      </c>
      <c r="GS40" s="11">
        <v>152.31821507936831</v>
      </c>
      <c r="GT40" s="11">
        <v>159.08097973634034</v>
      </c>
      <c r="GU40" s="11">
        <v>156.02387053905548</v>
      </c>
      <c r="GV40" s="11">
        <v>154.01062519679064</v>
      </c>
      <c r="GW40" s="11">
        <v>142.97522458277541</v>
      </c>
      <c r="GX40" s="11">
        <v>143.34019980880424</v>
      </c>
      <c r="GY40" s="11">
        <v>141.78544079477192</v>
      </c>
      <c r="GZ40" s="11">
        <v>147.80856818451446</v>
      </c>
      <c r="HA40" s="11">
        <v>149.10585585630884</v>
      </c>
      <c r="HB40" s="11">
        <v>141.63092540904847</v>
      </c>
      <c r="HC40" s="11">
        <v>145.60895821156845</v>
      </c>
      <c r="HD40" s="11">
        <v>143.13345773922774</v>
      </c>
      <c r="HE40" s="11">
        <v>142.73949840841746</v>
      </c>
      <c r="HF40" s="11">
        <v>163.98001817357766</v>
      </c>
      <c r="HG40" s="11">
        <v>159.36519597441728</v>
      </c>
      <c r="HH40" s="11">
        <v>156.87180825071832</v>
      </c>
      <c r="HI40" s="11">
        <v>153.90854320651889</v>
      </c>
      <c r="HJ40" s="11">
        <v>155.11210803854703</v>
      </c>
      <c r="HK40" s="11">
        <v>152.20795301740054</v>
      </c>
      <c r="HL40" s="11">
        <v>149.52764270711737</v>
      </c>
      <c r="HM40" s="11">
        <v>151.06930873289181</v>
      </c>
      <c r="HN40" s="11">
        <v>156.63478570271235</v>
      </c>
      <c r="HO40" s="11">
        <v>145.70571702522651</v>
      </c>
      <c r="HP40" s="11">
        <v>151.87334133820733</v>
      </c>
      <c r="HQ40" s="11">
        <v>147.76218004005062</v>
      </c>
      <c r="HR40" s="11">
        <v>160.71152866242051</v>
      </c>
      <c r="HS40" s="11">
        <v>144.78297273187803</v>
      </c>
      <c r="HT40" s="11">
        <v>144.67762106949985</v>
      </c>
      <c r="HU40" s="11">
        <v>132.39550403861182</v>
      </c>
      <c r="HV40" s="11">
        <v>135.96640132494781</v>
      </c>
      <c r="HW40" s="11">
        <v>130.16211044755255</v>
      </c>
      <c r="HX40" s="11">
        <v>122.05104621919924</v>
      </c>
      <c r="HY40" s="11">
        <v>129.0903529775959</v>
      </c>
      <c r="HZ40" s="11">
        <v>129.11841208534349</v>
      </c>
      <c r="IA40" s="11">
        <v>131.48625578494978</v>
      </c>
      <c r="IB40" s="11">
        <v>127.93851787436554</v>
      </c>
      <c r="IC40" s="11">
        <v>119.15893614518653</v>
      </c>
      <c r="ID40" s="11">
        <v>140.51466204822856</v>
      </c>
      <c r="IE40" s="11">
        <v>128.02679713134228</v>
      </c>
      <c r="IF40" s="11">
        <v>117.87016123657273</v>
      </c>
      <c r="IG40" s="11">
        <v>105.08036121429518</v>
      </c>
      <c r="IH40" s="11">
        <v>101.07147764405765</v>
      </c>
      <c r="II40" s="11">
        <v>100.43083368297339</v>
      </c>
      <c r="IJ40" s="11">
        <v>101.67049588902361</v>
      </c>
      <c r="IK40" s="11">
        <v>99.670014500811874</v>
      </c>
      <c r="IL40" s="11">
        <v>94.721570468210857</v>
      </c>
      <c r="IM40" s="11">
        <v>98.035749674299666</v>
      </c>
      <c r="IN40" s="11">
        <v>97.868255091833817</v>
      </c>
      <c r="IO40" s="11">
        <v>106.65374853569001</v>
      </c>
      <c r="IP40" s="11">
        <v>104.51972234535849</v>
      </c>
      <c r="IQ40" s="11">
        <v>99.502336170768785</v>
      </c>
      <c r="IR40" s="11">
        <v>91.254409841308103</v>
      </c>
      <c r="IS40" s="11">
        <v>71.799761851129404</v>
      </c>
      <c r="IT40" s="11">
        <v>59.857866790784989</v>
      </c>
      <c r="IU40" s="11">
        <v>49.779465895045803</v>
      </c>
      <c r="IV40" s="11">
        <v>53.958279191960983</v>
      </c>
      <c r="IW40" s="11">
        <v>56.290526486822117</v>
      </c>
      <c r="IX40" s="11">
        <v>48.784239608327155</v>
      </c>
      <c r="IY40" s="11">
        <v>48.266244344642928</v>
      </c>
      <c r="IZ40" s="11">
        <v>49.123703306914749</v>
      </c>
      <c r="JA40" s="11">
        <v>50.825253524769309</v>
      </c>
      <c r="JB40" s="11">
        <v>62.856556475632864</v>
      </c>
      <c r="JC40" s="11">
        <v>50.630617150667021</v>
      </c>
      <c r="JD40" s="11">
        <v>50.608260650763583</v>
      </c>
      <c r="JE40" s="11">
        <v>38.48259038124354</v>
      </c>
      <c r="JF40" s="11">
        <v>42.501572607189445</v>
      </c>
      <c r="JG40" s="11">
        <v>44.461161311190125</v>
      </c>
      <c r="JH40" s="11">
        <v>49.666488819725643</v>
      </c>
      <c r="JI40" s="11">
        <v>54.419471277754759</v>
      </c>
      <c r="JJ40" s="11">
        <v>53.966176830598791</v>
      </c>
      <c r="JK40" s="11">
        <v>55.952208089578917</v>
      </c>
      <c r="JL40" s="11">
        <v>62.473045000823319</v>
      </c>
      <c r="JM40" s="11">
        <v>57.575898389586044</v>
      </c>
      <c r="JN40" s="11">
        <v>62.805315871557113</v>
      </c>
      <c r="JO40" s="11">
        <v>56.460073069826336</v>
      </c>
      <c r="JP40" s="11">
        <v>55.860403237257209</v>
      </c>
      <c r="JQ40" s="11">
        <v>58.207206671083071</v>
      </c>
      <c r="JR40" s="11">
        <v>60.332752575174652</v>
      </c>
      <c r="JS40" s="11">
        <v>64.311500631196296</v>
      </c>
      <c r="JT40" s="11">
        <v>61.050075529411863</v>
      </c>
      <c r="JU40" s="11">
        <v>57.741693232003087</v>
      </c>
      <c r="JV40" s="11">
        <v>61.842612829163045</v>
      </c>
      <c r="JW40" s="11">
        <v>65.532358673143264</v>
      </c>
      <c r="JX40" s="11">
        <v>70.818631037396912</v>
      </c>
      <c r="JY40" s="11">
        <v>75.999437835712286</v>
      </c>
      <c r="JZ40" s="11">
        <v>91.643341241952754</v>
      </c>
      <c r="KA40" s="11">
        <v>79.072850887787183</v>
      </c>
      <c r="KB40" s="11">
        <v>70.805574200509511</v>
      </c>
      <c r="KC40" s="11">
        <v>72.19092159767203</v>
      </c>
      <c r="KD40" s="11">
        <v>70.400496450596663</v>
      </c>
      <c r="KE40" s="11">
        <v>66.365416122893521</v>
      </c>
      <c r="KF40" s="11">
        <v>71.348801171328347</v>
      </c>
      <c r="KG40" s="11">
        <v>68.587414206403366</v>
      </c>
      <c r="KH40" s="11">
        <v>66.315983363841383</v>
      </c>
      <c r="KI40" s="11">
        <v>68.445609628278248</v>
      </c>
      <c r="KJ40" s="11">
        <v>86.733998960671059</v>
      </c>
      <c r="KK40" s="11">
        <v>89.454656733460325</v>
      </c>
      <c r="KL40" s="11">
        <v>102.34791719154512</v>
      </c>
      <c r="KM40" s="11">
        <v>90.002164923208369</v>
      </c>
      <c r="KN40" s="11">
        <v>92.864982702474578</v>
      </c>
      <c r="KO40" s="11">
        <v>81.734762057229489</v>
      </c>
      <c r="KP40" s="11">
        <v>73.16202426373431</v>
      </c>
      <c r="KQ40" s="11">
        <v>76.239350005805377</v>
      </c>
      <c r="KR40" s="11">
        <v>80.132373675050871</v>
      </c>
      <c r="KS40" s="11">
        <v>81.332014531552161</v>
      </c>
      <c r="KT40" s="11">
        <v>81.831645006371758</v>
      </c>
      <c r="KU40" s="11">
        <v>90.191896395571149</v>
      </c>
      <c r="KV40" s="11">
        <v>101.4590194248793</v>
      </c>
      <c r="KW40" s="11">
        <v>100.77764275454048</v>
      </c>
      <c r="KX40" s="11">
        <v>116.29984361431403</v>
      </c>
      <c r="KY40" s="11">
        <v>101.80534952988904</v>
      </c>
      <c r="KZ40" s="11">
        <v>89.956934911500895</v>
      </c>
      <c r="LA40" s="11">
        <v>62.293874182585995</v>
      </c>
      <c r="LB40" s="11">
        <v>56.797856893776007</v>
      </c>
      <c r="LC40" s="11">
        <v>58.760375312908835</v>
      </c>
      <c r="LD40" s="11">
        <v>56.227392309619802</v>
      </c>
      <c r="LE40" s="11">
        <v>63.957583559373731</v>
      </c>
      <c r="LF40" s="11">
        <v>59.811954312070746</v>
      </c>
      <c r="LG40" s="11">
        <v>61.785919082209013</v>
      </c>
      <c r="LH40" s="11">
        <f>[1]dez20!$BH$45</f>
        <v>64.767203010662001</v>
      </c>
      <c r="LI40" s="11">
        <f>[1]jan21!$BH$45</f>
        <v>68.860227763022181</v>
      </c>
      <c r="LJ40" s="11">
        <f>[1]fev21!$BH$45</f>
        <v>66.946412757794121</v>
      </c>
      <c r="LK40" s="11">
        <f>[1]mar21!$BH$45</f>
        <v>60.965105921253816</v>
      </c>
      <c r="LL40" s="11">
        <f>[1]abr21!$BH$45</f>
        <v>58.836370351059607</v>
      </c>
      <c r="LM40" s="11">
        <f>[1]mai21!$BH$45</f>
        <v>57.652279481731433</v>
      </c>
      <c r="LN40" s="11">
        <f>[1]jun21!$BH$45</f>
        <v>59.154596023784244</v>
      </c>
      <c r="LO40" s="11">
        <f>[1]jul21!$BH$45</f>
        <v>55.038972276299631</v>
      </c>
      <c r="LP40" s="11">
        <f>[1]ago21!$BH$45</f>
        <v>55.393894179912394</v>
      </c>
      <c r="LQ40" s="11">
        <f>[1]set21!$BH$45</f>
        <v>53.456614321739949</v>
      </c>
      <c r="LR40" s="11">
        <f>[1]out21!$BH$45</f>
        <v>56.106448863648524</v>
      </c>
      <c r="LS40" s="11">
        <f>[1]nov21!$BH$45</f>
        <v>50.731774444361342</v>
      </c>
      <c r="LT40" s="11">
        <f>[1]dez21!$BH$45</f>
        <v>53.391820287969466</v>
      </c>
      <c r="LU40" s="11">
        <f>[1]jan22!$BH$45</f>
        <v>52.82503981033036</v>
      </c>
      <c r="LV40" s="11">
        <f>[1]fev22!$BH$45</f>
        <v>56.15511288733741</v>
      </c>
      <c r="LW40" s="11">
        <f>[1]mar22!$BH$45</f>
        <v>58.916984610646615</v>
      </c>
      <c r="LX40" s="11">
        <f>[1]abr22!$BH$45</f>
        <v>58.176656040330229</v>
      </c>
      <c r="LY40" s="11">
        <f>[1]mai22!$BH$45</f>
        <v>62.454656109205708</v>
      </c>
      <c r="LZ40" s="11">
        <f>[1]jun22!$BH$45</f>
        <v>56.420173759115009</v>
      </c>
      <c r="MA40" s="11">
        <f>[1]jul22!$BH$45</f>
        <v>57.751865490265729</v>
      </c>
      <c r="MB40" s="11">
        <f>[1]ago22!$BH$45</f>
        <v>61.837813814678043</v>
      </c>
      <c r="MC40" s="11">
        <f>[1]set22!$BH$45</f>
        <v>62.692578623838379</v>
      </c>
      <c r="MD40" s="11">
        <f>[1]out22!$BH$45</f>
        <v>71.794507146498205</v>
      </c>
      <c r="ME40" s="11">
        <f>[1]nov22!$BH$45</f>
        <v>76.346948356607243</v>
      </c>
      <c r="MF40" s="11">
        <f>[1]dez22!$BH$45</f>
        <v>77.599647687819925</v>
      </c>
      <c r="MG40" s="11">
        <f>[1]jan23!$BH$45</f>
        <v>82.359930639881441</v>
      </c>
      <c r="MH40" s="11">
        <f>[1]fev23!$BH$45</f>
        <v>88.480672513382501</v>
      </c>
      <c r="MI40" s="11">
        <f>[1]mar23!$BH$45</f>
        <v>80.865719978724513</v>
      </c>
      <c r="MJ40" s="11">
        <f>[1]abr23!$BH$45</f>
        <v>83.980703535658847</v>
      </c>
      <c r="MK40" s="11">
        <f>[1]mai23!$BH$45</f>
        <v>83.11776433274899</v>
      </c>
      <c r="ML40" s="11">
        <f>[1]jun23!$BH$45</f>
        <v>90.627532396192507</v>
      </c>
      <c r="MM40" s="11">
        <f>[1]jul23!$BH$45</f>
        <v>94.81442908170709</v>
      </c>
      <c r="MN40" s="11">
        <f>[1]ago23!$BH$45</f>
        <v>101.56179918177543</v>
      </c>
      <c r="MO40" s="11">
        <f>[1]set23!$BH$45</f>
        <v>108.16650366549342</v>
      </c>
      <c r="MP40" s="11">
        <f>[1]out23!$BH$45</f>
        <v>112.64282144884626</v>
      </c>
      <c r="MQ40" s="11">
        <f>[1]nov23!$BH$45</f>
        <v>110.05338448294548</v>
      </c>
      <c r="MR40" s="11">
        <f>[1]dez23!$BH$45</f>
        <v>115.79583134774869</v>
      </c>
      <c r="MS40" s="11">
        <f>[1]jan24!$BH$45</f>
        <v>118.2861489225762</v>
      </c>
      <c r="MT40" s="11">
        <f>[1]fev24!$BH$45</f>
        <v>118.05153384479902</v>
      </c>
      <c r="MU40" s="11">
        <f>[1]mar24!$BH$45</f>
        <v>109.63139685783503</v>
      </c>
      <c r="MV40" s="11">
        <f>[1]abr24!$BH$45</f>
        <v>107.6542293645569</v>
      </c>
      <c r="MW40" s="11">
        <f>[1]mai24!$BH$45</f>
        <v>109.26122662113188</v>
      </c>
      <c r="MX40" s="11">
        <f>[1]jun24!$BH$45</f>
        <v>109.85823281650651</v>
      </c>
      <c r="MY40" s="11">
        <f>[1]jul24!$BH$45</f>
        <v>111.83503099541828</v>
      </c>
      <c r="MZ40" s="11">
        <f>[1]ago24!$BH$45</f>
        <v>112.28591289039917</v>
      </c>
      <c r="NA40" s="11">
        <f>[1]set24!$BH$45</f>
        <v>108.35121322585162</v>
      </c>
      <c r="NB40" s="11">
        <f>[1]out24!$BH$45</f>
        <v>102.04959855465894</v>
      </c>
      <c r="NC40" s="11">
        <f>[1]nov24!$BH$45</f>
        <v>111.5331678276694</v>
      </c>
      <c r="ND40" s="11">
        <f>[1]dez24!$BH$45</f>
        <v>111.87906447540084</v>
      </c>
      <c r="NE40" s="11">
        <f>[1]jan25!$BH$45</f>
        <v>112.7675992779142</v>
      </c>
      <c r="NF40" s="11">
        <f>[1]fev25!$BH$45</f>
        <v>107.06989768315475</v>
      </c>
      <c r="NG40" s="11">
        <f>[1]mar25!$BH$45</f>
        <v>100.21664324280837</v>
      </c>
      <c r="NH40" s="11">
        <f>[1]abr25!$BH$45</f>
        <v>100.06721710235857</v>
      </c>
      <c r="NI40" s="11">
        <f>[1]mai25!$BH$45</f>
        <v>96.498546973520959</v>
      </c>
      <c r="NJ40" s="11">
        <f>[1]jun25!$BH$45</f>
        <v>100.48537430105542</v>
      </c>
      <c r="NK40" s="11">
        <f>[1]jul25!$BH$45</f>
        <v>98.125656951233495</v>
      </c>
      <c r="NL40" s="11">
        <f>[1]ago25!$BH$45</f>
        <v>97.086504566481182</v>
      </c>
      <c r="NM40" s="11">
        <f>[1]set25!$BH$45</f>
        <v>94.528647274519216</v>
      </c>
      <c r="NN40" s="11">
        <f>[1]out25!$BH$45</f>
        <v>102.17105397609286</v>
      </c>
      <c r="NO40" s="11">
        <f>[1]nov25!$BH$45</f>
        <v>110.22441669234514</v>
      </c>
      <c r="NP40" s="11">
        <f>[1]dez25!$BH$45</f>
        <v>112.49144940105002</v>
      </c>
      <c r="NQ40" s="11">
        <f>[1]jan26!$BH$45</f>
        <v>116.75424365806506</v>
      </c>
      <c r="NR40" s="11">
        <f>[1]fev26!$BH$45</f>
        <v>117.01449776109428</v>
      </c>
      <c r="NS40" s="11">
        <f>[1]mar26!$BH$45</f>
        <v>115.48533076919099</v>
      </c>
      <c r="NT40" s="11">
        <f>[1]abr26!$BH$45</f>
        <v>114.98999815981171</v>
      </c>
      <c r="NU40" s="11">
        <f>[1]mai26!$BH$45</f>
        <v>106.58809016145106</v>
      </c>
    </row>
    <row r="41" spans="1:385" ht="15.5" thickBot="1" x14ac:dyDescent="0.9">
      <c r="A41" s="9" t="s">
        <v>24</v>
      </c>
      <c r="B41" s="10">
        <v>53.759584846294814</v>
      </c>
      <c r="C41" s="10">
        <v>65.598491970721597</v>
      </c>
      <c r="D41" s="10">
        <v>78.397625223484738</v>
      </c>
      <c r="E41" s="10">
        <v>86.486437307778772</v>
      </c>
      <c r="F41" s="10">
        <v>96.007464351351416</v>
      </c>
      <c r="G41" s="10">
        <v>96.675804128321175</v>
      </c>
      <c r="H41" s="10">
        <v>99.899931615056687</v>
      </c>
      <c r="I41" s="10">
        <v>101.82317262691259</v>
      </c>
      <c r="J41" s="10">
        <v>100.87557492710077</v>
      </c>
      <c r="K41" s="10">
        <v>94.765007150845577</v>
      </c>
      <c r="L41" s="10">
        <v>88.837822594568266</v>
      </c>
      <c r="M41" s="10">
        <v>86.467690297385275</v>
      </c>
      <c r="N41" s="10">
        <v>82.775866310693459</v>
      </c>
      <c r="O41" s="10">
        <v>84.976365517331672</v>
      </c>
      <c r="P41" s="10">
        <v>81.852610626300418</v>
      </c>
      <c r="Q41" s="10">
        <v>77.871022455843743</v>
      </c>
      <c r="R41" s="10">
        <v>79.533699508852578</v>
      </c>
      <c r="S41" s="10">
        <v>78.462757198923867</v>
      </c>
      <c r="T41" s="10">
        <v>80.134927074382148</v>
      </c>
      <c r="U41" s="10">
        <v>84.252591116138078</v>
      </c>
      <c r="V41" s="10">
        <v>88.380418642865408</v>
      </c>
      <c r="W41" s="10">
        <v>96.734952933213435</v>
      </c>
      <c r="X41" s="10">
        <v>100.79264101968631</v>
      </c>
      <c r="Y41" s="10">
        <v>96.965347918263888</v>
      </c>
      <c r="Z41" s="10">
        <v>96.541164115332435</v>
      </c>
      <c r="AA41" s="10">
        <v>98.17999020851471</v>
      </c>
      <c r="AB41" s="10">
        <v>97.324480916717292</v>
      </c>
      <c r="AC41" s="10">
        <v>98.291551838593875</v>
      </c>
      <c r="AD41" s="10">
        <v>102.34264651952495</v>
      </c>
      <c r="AE41" s="10">
        <v>103.45725551159656</v>
      </c>
      <c r="AF41" s="10">
        <v>104.09211506187981</v>
      </c>
      <c r="AG41" s="10">
        <v>109.31010026973647</v>
      </c>
      <c r="AH41" s="10">
        <v>106.11551202974397</v>
      </c>
      <c r="AI41" s="10">
        <v>108.2556927808476</v>
      </c>
      <c r="AJ41" s="10">
        <v>113.26387798403994</v>
      </c>
      <c r="AK41" s="10">
        <v>104.61500017042607</v>
      </c>
      <c r="AL41" s="10">
        <v>102.55683637288122</v>
      </c>
      <c r="AM41" s="10">
        <v>104.85335090519609</v>
      </c>
      <c r="AN41" s="10">
        <v>99.69757778813667</v>
      </c>
      <c r="AO41" s="10">
        <v>94.307746049006113</v>
      </c>
      <c r="AP41" s="10">
        <v>93.639294473762064</v>
      </c>
      <c r="AQ41" s="10">
        <v>90.468511804025937</v>
      </c>
      <c r="AR41" s="10">
        <v>84.216964557402235</v>
      </c>
      <c r="AS41" s="10">
        <v>85.206093742562288</v>
      </c>
      <c r="AT41" s="10">
        <v>93.125063477743993</v>
      </c>
      <c r="AU41" s="10">
        <v>92.169085105624674</v>
      </c>
      <c r="AV41" s="10">
        <v>82.307458637022648</v>
      </c>
      <c r="AW41" s="10">
        <v>78.083197267483627</v>
      </c>
      <c r="AX41" s="10">
        <v>83.957018490378459</v>
      </c>
      <c r="AY41" s="10">
        <v>91.901214616170279</v>
      </c>
      <c r="AZ41" s="10">
        <v>97.596238364041113</v>
      </c>
      <c r="BA41" s="10">
        <v>101.86917833464027</v>
      </c>
      <c r="BB41" s="10">
        <v>102.19315536221583</v>
      </c>
      <c r="BC41" s="10">
        <v>92.663083389266632</v>
      </c>
      <c r="BD41" s="10">
        <v>77.569321582622962</v>
      </c>
      <c r="BE41" s="10">
        <v>85.830077658484072</v>
      </c>
      <c r="BF41" s="10">
        <v>77.440230209413699</v>
      </c>
      <c r="BG41" s="10">
        <v>52.269696142838797</v>
      </c>
      <c r="BH41" s="10">
        <v>49.0080215889177</v>
      </c>
      <c r="BI41" s="10">
        <v>50.861884720486117</v>
      </c>
      <c r="BJ41" s="10">
        <v>60.4485041506681</v>
      </c>
      <c r="BK41" s="10">
        <v>66.073470015131619</v>
      </c>
      <c r="BL41" s="10">
        <v>64.594819953855165</v>
      </c>
      <c r="BM41" s="10">
        <v>64.568984829096465</v>
      </c>
      <c r="BN41" s="10">
        <v>61.941163513318827</v>
      </c>
      <c r="BO41" s="10">
        <v>64.523085904128038</v>
      </c>
      <c r="BP41" s="10">
        <v>64.1732844508862</v>
      </c>
      <c r="BQ41" s="10">
        <v>71.171796806940577</v>
      </c>
      <c r="BR41" s="10">
        <v>86.373789640291847</v>
      </c>
      <c r="BS41" s="10">
        <v>79.925870046899746</v>
      </c>
      <c r="BT41" s="10">
        <v>70.422114339653234</v>
      </c>
      <c r="BU41" s="10">
        <v>69.29008438527012</v>
      </c>
      <c r="BV41" s="10">
        <v>74.577208596980796</v>
      </c>
      <c r="BW41" s="10">
        <v>74.01194977585439</v>
      </c>
      <c r="BX41" s="10">
        <v>68.829379216024577</v>
      </c>
      <c r="BY41" s="10">
        <v>72.957284905088699</v>
      </c>
      <c r="BZ41" s="10">
        <v>79.111349222696475</v>
      </c>
      <c r="CA41" s="10">
        <v>73.135262238283048</v>
      </c>
      <c r="CB41" s="10">
        <v>77.346105448598905</v>
      </c>
      <c r="CC41" s="10">
        <v>104.53323134593556</v>
      </c>
      <c r="CD41" s="10">
        <v>104.07095438350399</v>
      </c>
      <c r="CE41" s="10">
        <v>90.600024131522588</v>
      </c>
      <c r="CF41" s="10">
        <v>88.883613033118678</v>
      </c>
      <c r="CG41" s="10">
        <v>83.550186521336272</v>
      </c>
      <c r="CH41" s="10">
        <v>64.820982266040261</v>
      </c>
      <c r="CI41" s="10">
        <v>68.722530069970247</v>
      </c>
      <c r="CJ41" s="10">
        <v>68.803141529170418</v>
      </c>
      <c r="CK41" s="10">
        <v>70.180359576940504</v>
      </c>
      <c r="CL41" s="10">
        <v>62.65558389341885</v>
      </c>
      <c r="CM41" s="10">
        <v>65.497294326957672</v>
      </c>
      <c r="CN41" s="10">
        <v>71.356321531091822</v>
      </c>
      <c r="CO41" s="10">
        <v>70.703622997898137</v>
      </c>
      <c r="CP41" s="10">
        <v>74.338316980073174</v>
      </c>
      <c r="CQ41" s="10">
        <v>77.693467552005728</v>
      </c>
      <c r="CR41" s="10">
        <v>74.385252448933386</v>
      </c>
      <c r="CS41" s="10">
        <v>74.992552791146025</v>
      </c>
      <c r="CT41" s="10">
        <v>66.597736728566787</v>
      </c>
      <c r="CU41" s="10">
        <v>77.158622296359553</v>
      </c>
      <c r="CV41" s="10">
        <v>69.755980844904073</v>
      </c>
      <c r="CW41" s="10">
        <v>76.918516366029564</v>
      </c>
      <c r="CX41" s="10">
        <v>70.84698649518721</v>
      </c>
      <c r="CY41" s="10">
        <v>69.205821245072698</v>
      </c>
      <c r="CZ41" s="10">
        <v>74.447438087291346</v>
      </c>
      <c r="DA41" s="10">
        <v>74.589726453740127</v>
      </c>
      <c r="DB41" s="10">
        <v>75.486454941407459</v>
      </c>
      <c r="DC41" s="10">
        <v>71.92179233387084</v>
      </c>
      <c r="DD41" s="10">
        <v>78.81260790168956</v>
      </c>
      <c r="DE41" s="10">
        <v>79.291658495114689</v>
      </c>
      <c r="DF41" s="10">
        <v>82.36823988628106</v>
      </c>
      <c r="DG41" s="10">
        <v>75.015410050726544</v>
      </c>
      <c r="DH41" s="10">
        <v>74.545218692934526</v>
      </c>
      <c r="DI41" s="10">
        <v>75.493740716157347</v>
      </c>
      <c r="DJ41" s="10">
        <v>76.838554126978082</v>
      </c>
      <c r="DK41" s="10">
        <v>79.675094953302136</v>
      </c>
      <c r="DL41" s="10">
        <v>85.587080600136886</v>
      </c>
      <c r="DM41" s="10">
        <v>95.660962160937757</v>
      </c>
      <c r="DN41" s="10">
        <v>93.940840862249757</v>
      </c>
      <c r="DO41" s="10">
        <v>85.918674859958358</v>
      </c>
      <c r="DP41" s="10">
        <v>82.902736961697357</v>
      </c>
      <c r="DQ41" s="10">
        <v>100.37667927334526</v>
      </c>
      <c r="DR41" s="10">
        <v>93.859464587746245</v>
      </c>
      <c r="DS41" s="10">
        <v>97.997390519996955</v>
      </c>
      <c r="DT41" s="10">
        <v>94.215968028985344</v>
      </c>
      <c r="DU41" s="10">
        <v>95.296536320994164</v>
      </c>
      <c r="DV41" s="10">
        <v>112.36958266559685</v>
      </c>
      <c r="DW41" s="10">
        <v>112.37635192401966</v>
      </c>
      <c r="DX41" s="10">
        <v>120.04591134064498</v>
      </c>
      <c r="DY41" s="10">
        <v>124.1166872550138</v>
      </c>
      <c r="DZ41" s="10">
        <v>124.11412994055861</v>
      </c>
      <c r="EA41" s="10">
        <v>124.81056035290553</v>
      </c>
      <c r="EB41" s="10">
        <v>121.1797186609098</v>
      </c>
      <c r="EC41" s="10">
        <v>115.20034850345807</v>
      </c>
      <c r="ED41" s="10">
        <v>113.50265846098708</v>
      </c>
      <c r="EE41" s="10">
        <v>114.56850541076636</v>
      </c>
      <c r="EF41" s="10">
        <v>116.31276419317453</v>
      </c>
      <c r="EG41" s="10">
        <v>103.08329923809399</v>
      </c>
      <c r="EH41" s="10">
        <v>99.50723062007674</v>
      </c>
      <c r="EI41" s="10">
        <v>115.67947760092943</v>
      </c>
      <c r="EJ41" s="10">
        <v>126.32103637477016</v>
      </c>
      <c r="EK41" s="10">
        <v>125.78634794739557</v>
      </c>
      <c r="EL41" s="10">
        <v>128.10358836571274</v>
      </c>
      <c r="EM41" s="10">
        <v>130.19700311462969</v>
      </c>
      <c r="EN41" s="10">
        <v>128.71823489313462</v>
      </c>
      <c r="EO41" s="10">
        <v>131.56575878629383</v>
      </c>
      <c r="EP41" s="10">
        <v>124.52310011243431</v>
      </c>
      <c r="EQ41" s="10">
        <v>127.9510029512146</v>
      </c>
      <c r="ER41" s="10">
        <v>120.06133244631063</v>
      </c>
      <c r="ES41" s="10">
        <v>125.03324298945113</v>
      </c>
      <c r="ET41" s="10">
        <v>123.58865497587956</v>
      </c>
      <c r="EU41" s="10">
        <v>125.09244156302768</v>
      </c>
      <c r="EV41" s="10">
        <v>121.3085294905446</v>
      </c>
      <c r="EW41" s="10">
        <v>136.74748817129165</v>
      </c>
      <c r="EX41" s="10">
        <v>138.16947117581503</v>
      </c>
      <c r="EY41" s="10">
        <v>132.36628874786535</v>
      </c>
      <c r="EZ41" s="10">
        <v>135.81100830581494</v>
      </c>
      <c r="FA41" s="10">
        <v>136.67084263179765</v>
      </c>
      <c r="FB41" s="10">
        <v>138.4121724669937</v>
      </c>
      <c r="FC41" s="10">
        <v>140.19094301314513</v>
      </c>
      <c r="FD41" s="10">
        <v>136.44396463330486</v>
      </c>
      <c r="FE41" s="10">
        <v>141.09090552738701</v>
      </c>
      <c r="FF41" s="10">
        <v>147.01526941244597</v>
      </c>
      <c r="FG41" s="10">
        <v>150.14250182137482</v>
      </c>
      <c r="FH41" s="10">
        <v>145.78908882490779</v>
      </c>
      <c r="FI41" s="10">
        <v>153.63992199691734</v>
      </c>
      <c r="FJ41" s="10">
        <v>153.55208405863988</v>
      </c>
      <c r="FK41" s="10">
        <v>153.74755553794412</v>
      </c>
      <c r="FL41" s="10">
        <v>157.12591359030654</v>
      </c>
      <c r="FM41" s="10">
        <v>155.12880435657868</v>
      </c>
      <c r="FN41" s="10">
        <v>152.21742627762364</v>
      </c>
      <c r="FO41" s="10">
        <v>140.15929879898596</v>
      </c>
      <c r="FP41" s="10">
        <v>140.48145850377531</v>
      </c>
      <c r="FQ41" s="10">
        <v>138.98845249128132</v>
      </c>
      <c r="FR41" s="10">
        <v>139.59413962960858</v>
      </c>
      <c r="FS41" s="10">
        <v>131.72802564413649</v>
      </c>
      <c r="FT41" s="10">
        <v>120.39004090573044</v>
      </c>
      <c r="FU41" s="10">
        <v>119.6212491862083</v>
      </c>
      <c r="FV41" s="10">
        <v>130.37812627756048</v>
      </c>
      <c r="FW41" s="10">
        <v>117.5310412561313</v>
      </c>
      <c r="FX41" s="10">
        <v>118.16113604246074</v>
      </c>
      <c r="FY41" s="10">
        <v>120.69196988636824</v>
      </c>
      <c r="FZ41" s="10">
        <v>128.53441621587044</v>
      </c>
      <c r="GA41" s="10">
        <v>134.54591122831482</v>
      </c>
      <c r="GB41" s="10">
        <v>134.82747697085509</v>
      </c>
      <c r="GC41" s="10">
        <v>141.86225091800378</v>
      </c>
      <c r="GD41" s="10">
        <v>148.45106508168419</v>
      </c>
      <c r="GE41" s="10">
        <v>146.55465085026182</v>
      </c>
      <c r="GF41" s="10">
        <v>150.53275841927237</v>
      </c>
      <c r="GG41" s="10">
        <v>154.75456527827916</v>
      </c>
      <c r="GH41" s="10">
        <v>160.75135299171868</v>
      </c>
      <c r="GI41" s="10">
        <v>159.97696768709457</v>
      </c>
      <c r="GJ41" s="10">
        <v>146.52520871890295</v>
      </c>
      <c r="GK41" s="10">
        <v>152.48304248081732</v>
      </c>
      <c r="GL41" s="10">
        <v>155.72811921028068</v>
      </c>
      <c r="GM41" s="10">
        <v>153.98647864659949</v>
      </c>
      <c r="GN41" s="10">
        <v>163.37693793661086</v>
      </c>
      <c r="GO41" s="10">
        <v>164.10832906889524</v>
      </c>
      <c r="GP41" s="10">
        <v>155.57547993749654</v>
      </c>
      <c r="GQ41" s="10">
        <v>159.90704441557784</v>
      </c>
      <c r="GR41" s="10">
        <v>162.81994674790513</v>
      </c>
      <c r="GS41" s="10">
        <v>156.5257098816536</v>
      </c>
      <c r="GT41" s="10">
        <v>161.27062502803747</v>
      </c>
      <c r="GU41" s="10">
        <v>157.08439135134546</v>
      </c>
      <c r="GV41" s="10">
        <v>154.09272392702024</v>
      </c>
      <c r="GW41" s="10">
        <v>149.09719998249801</v>
      </c>
      <c r="GX41" s="10">
        <v>149.90546069058416</v>
      </c>
      <c r="GY41" s="10">
        <v>150.62971702893751</v>
      </c>
      <c r="GZ41" s="10">
        <v>149.81572781980398</v>
      </c>
      <c r="HA41" s="10">
        <v>152.27054938428765</v>
      </c>
      <c r="HB41" s="10">
        <v>148.98969578560451</v>
      </c>
      <c r="HC41" s="10">
        <v>149.07841193566796</v>
      </c>
      <c r="HD41" s="10">
        <v>150.51699172475915</v>
      </c>
      <c r="HE41" s="10">
        <v>151.92117661366257</v>
      </c>
      <c r="HF41" s="10">
        <v>167.89772816891224</v>
      </c>
      <c r="HG41" s="10">
        <v>162.37482323171864</v>
      </c>
      <c r="HH41" s="10">
        <v>163.2156252366924</v>
      </c>
      <c r="HI41" s="10">
        <v>156.18428276556273</v>
      </c>
      <c r="HJ41" s="10">
        <v>159.71343831501525</v>
      </c>
      <c r="HK41" s="10">
        <v>158.33762812037327</v>
      </c>
      <c r="HL41" s="10">
        <v>155.61919208914719</v>
      </c>
      <c r="HM41" s="10">
        <v>157.20067740651939</v>
      </c>
      <c r="HN41" s="10">
        <v>159.43613688897636</v>
      </c>
      <c r="HO41" s="10">
        <v>152.395460702892</v>
      </c>
      <c r="HP41" s="10">
        <v>160.10914842345159</v>
      </c>
      <c r="HQ41" s="10">
        <v>156.08133227410349</v>
      </c>
      <c r="HR41" s="10">
        <v>165.95080973178437</v>
      </c>
      <c r="HS41" s="10">
        <v>155.63909921034647</v>
      </c>
      <c r="HT41" s="10">
        <v>153.02412144461226</v>
      </c>
      <c r="HU41" s="10">
        <v>145.14266433924308</v>
      </c>
      <c r="HV41" s="10">
        <v>147.47720984158966</v>
      </c>
      <c r="HW41" s="10">
        <v>136.41066479725805</v>
      </c>
      <c r="HX41" s="10">
        <v>133.0911158230993</v>
      </c>
      <c r="HY41" s="10">
        <v>139.46702286146814</v>
      </c>
      <c r="HZ41" s="10">
        <v>139.38927563180442</v>
      </c>
      <c r="IA41" s="10">
        <v>136.92390983074245</v>
      </c>
      <c r="IB41" s="10">
        <v>138.16032636622509</v>
      </c>
      <c r="IC41" s="10">
        <v>130.18741065795422</v>
      </c>
      <c r="ID41" s="10">
        <v>142.6148160702092</v>
      </c>
      <c r="IE41" s="10">
        <v>132.35831294344246</v>
      </c>
      <c r="IF41" s="10">
        <v>126.92759520402458</v>
      </c>
      <c r="IG41" s="10">
        <v>111.79653772322214</v>
      </c>
      <c r="IH41" s="10">
        <v>110.91773802944431</v>
      </c>
      <c r="II41" s="10">
        <v>109.23049274437297</v>
      </c>
      <c r="IJ41" s="10">
        <v>110.11311015542036</v>
      </c>
      <c r="IK41" s="10">
        <v>113.84571870407588</v>
      </c>
      <c r="IL41" s="10">
        <v>107.08677926916478</v>
      </c>
      <c r="IM41" s="10">
        <v>103.39446527084829</v>
      </c>
      <c r="IN41" s="10">
        <v>108.70014456275209</v>
      </c>
      <c r="IO41" s="10">
        <v>110.71609525034086</v>
      </c>
      <c r="IP41" s="10">
        <v>109.65241377501252</v>
      </c>
      <c r="IQ41" s="10">
        <v>103.26254143158548</v>
      </c>
      <c r="IR41" s="10">
        <v>95.172730476491679</v>
      </c>
      <c r="IS41" s="10">
        <v>81.351979117574146</v>
      </c>
      <c r="IT41" s="10">
        <v>74.136219315131441</v>
      </c>
      <c r="IU41" s="10">
        <v>61.304387751681006</v>
      </c>
      <c r="IV41" s="10">
        <v>59.312009641961936</v>
      </c>
      <c r="IW41" s="10">
        <v>59.827711110793011</v>
      </c>
      <c r="IX41" s="10">
        <v>56.054267177613177</v>
      </c>
      <c r="IY41" s="10">
        <v>54.305923321150438</v>
      </c>
      <c r="IZ41" s="10">
        <v>57.945560629408021</v>
      </c>
      <c r="JA41" s="10">
        <v>57.082832499246372</v>
      </c>
      <c r="JB41" s="10">
        <v>66.519507757300119</v>
      </c>
      <c r="JC41" s="10">
        <v>53.495307274618469</v>
      </c>
      <c r="JD41" s="10">
        <v>51.879308747984766</v>
      </c>
      <c r="JE41" s="10">
        <v>47.353726632253412</v>
      </c>
      <c r="JF41" s="10">
        <v>52.360920659460106</v>
      </c>
      <c r="JG41" s="10">
        <v>51.302823666270548</v>
      </c>
      <c r="JH41" s="10">
        <v>54.686313337225663</v>
      </c>
      <c r="JI41" s="10">
        <v>58.679973119141856</v>
      </c>
      <c r="JJ41" s="10">
        <v>59.110034809019112</v>
      </c>
      <c r="JK41" s="10">
        <v>60.100680339563226</v>
      </c>
      <c r="JL41" s="10">
        <v>72.627885121224892</v>
      </c>
      <c r="JM41" s="10">
        <v>68.18631304181406</v>
      </c>
      <c r="JN41" s="10">
        <v>74.551561650293777</v>
      </c>
      <c r="JO41" s="10">
        <v>66.791652934446091</v>
      </c>
      <c r="JP41" s="10">
        <v>71.320917371845098</v>
      </c>
      <c r="JQ41" s="10">
        <v>66.447546055645461</v>
      </c>
      <c r="JR41" s="10">
        <v>70.80990323181409</v>
      </c>
      <c r="JS41" s="10">
        <v>73.518266179707311</v>
      </c>
      <c r="JT41" s="10">
        <v>69.308775321778398</v>
      </c>
      <c r="JU41" s="10">
        <v>70.119909380750954</v>
      </c>
      <c r="JV41" s="10">
        <v>72.998934057827626</v>
      </c>
      <c r="JW41" s="10">
        <v>72.38154129609822</v>
      </c>
      <c r="JX41" s="10">
        <v>82.837913648764797</v>
      </c>
      <c r="JY41" s="10">
        <v>89.987297653709874</v>
      </c>
      <c r="JZ41" s="10">
        <v>99.088948036446453</v>
      </c>
      <c r="KA41" s="10">
        <v>92.08603889696721</v>
      </c>
      <c r="KB41" s="10">
        <v>85.19629523201742</v>
      </c>
      <c r="KC41" s="10">
        <v>83.818589392344194</v>
      </c>
      <c r="KD41" s="10">
        <v>77.94876031722572</v>
      </c>
      <c r="KE41" s="10">
        <v>76.44958340728212</v>
      </c>
      <c r="KF41" s="10">
        <v>83.024816801595776</v>
      </c>
      <c r="KG41" s="10">
        <v>80.376754481084674</v>
      </c>
      <c r="KH41" s="10">
        <v>78.743229383634855</v>
      </c>
      <c r="KI41" s="10">
        <v>83.997254028717663</v>
      </c>
      <c r="KJ41" s="10">
        <v>95.895655652213435</v>
      </c>
      <c r="KK41" s="10">
        <v>96.269854941441778</v>
      </c>
      <c r="KL41" s="10">
        <v>112.23835788681704</v>
      </c>
      <c r="KM41" s="10">
        <v>97.438890809327575</v>
      </c>
      <c r="KN41" s="10">
        <v>99.294844582834486</v>
      </c>
      <c r="KO41" s="10">
        <v>96.265603220940292</v>
      </c>
      <c r="KP41" s="10">
        <v>84.124261133287931</v>
      </c>
      <c r="KQ41" s="10">
        <v>87.316517586403947</v>
      </c>
      <c r="KR41" s="10">
        <v>91.68867941938575</v>
      </c>
      <c r="KS41" s="10">
        <v>92.431269297367407</v>
      </c>
      <c r="KT41" s="10">
        <v>95.240433505605523</v>
      </c>
      <c r="KU41" s="10">
        <v>99.1081659165215</v>
      </c>
      <c r="KV41" s="10">
        <v>110.61197523858033</v>
      </c>
      <c r="KW41" s="10">
        <v>105.77530004028898</v>
      </c>
      <c r="KX41" s="10">
        <v>120.933669737602</v>
      </c>
      <c r="KY41" s="10">
        <v>108.8203755493295</v>
      </c>
      <c r="KZ41" s="10">
        <v>95.705742755810434</v>
      </c>
      <c r="LA41" s="10">
        <v>63.831898943693339</v>
      </c>
      <c r="LB41" s="10">
        <v>68.220761166338932</v>
      </c>
      <c r="LC41" s="10">
        <v>65.14487236612635</v>
      </c>
      <c r="LD41" s="10">
        <v>61.096948297451334</v>
      </c>
      <c r="LE41" s="10">
        <v>67.18465693255834</v>
      </c>
      <c r="LF41" s="10">
        <v>66.7080912965111</v>
      </c>
      <c r="LG41" s="10">
        <v>68.299232199182754</v>
      </c>
      <c r="LH41" s="10">
        <f>[1]dez20!$BH$46</f>
        <v>66.156730927148004</v>
      </c>
      <c r="LI41" s="10">
        <f>[1]jan21!$BH$46</f>
        <v>74.110625024348153</v>
      </c>
      <c r="LJ41" s="10">
        <f>[1]fev21!$BH$46</f>
        <v>72.972628293456722</v>
      </c>
      <c r="LK41" s="10">
        <f>[1]mar21!$BH$46</f>
        <v>69.893701575933193</v>
      </c>
      <c r="LL41" s="10">
        <f>[1]abr21!$BH$46</f>
        <v>64.267237984939527</v>
      </c>
      <c r="LM41" s="10">
        <f>[1]mai21!$BH$46</f>
        <v>62.927621677602893</v>
      </c>
      <c r="LN41" s="10">
        <f>[1]jun21!$BH$46</f>
        <v>63.105378324517716</v>
      </c>
      <c r="LO41" s="10">
        <f>[1]jul21!$BH$46</f>
        <v>61.745573452490618</v>
      </c>
      <c r="LP41" s="10">
        <f>[1]ago21!$BH$46</f>
        <v>64.190230592023283</v>
      </c>
      <c r="LQ41" s="10">
        <f>[1]set21!$BH$46</f>
        <v>64.307950302701499</v>
      </c>
      <c r="LR41" s="10">
        <f>[1]out21!$BH$46</f>
        <v>59.098374937059006</v>
      </c>
      <c r="LS41" s="10">
        <f>[1]nov21!$BH$46</f>
        <v>60.040181680031843</v>
      </c>
      <c r="LT41" s="10">
        <f>[1]dez21!$BH$46</f>
        <v>64.740043463708162</v>
      </c>
      <c r="LU41" s="10">
        <f>[1]jan22!$BH$46</f>
        <v>70.434687048881031</v>
      </c>
      <c r="LV41" s="10">
        <f>[1]fev22!$BH$46</f>
        <v>67.137518467178865</v>
      </c>
      <c r="LW41" s="10">
        <f>[1]mar22!$BH$46</f>
        <v>67.053681962557974</v>
      </c>
      <c r="LX41" s="10">
        <f>[1]abr22!$BH$46</f>
        <v>68.913444946043768</v>
      </c>
      <c r="LY41" s="10">
        <f>[1]mai22!$BH$46</f>
        <v>69.733503774199406</v>
      </c>
      <c r="LZ41" s="10">
        <f>[1]jun22!$BH$46</f>
        <v>66.191165103636393</v>
      </c>
      <c r="MA41" s="10">
        <f>[1]jul22!$BH$46</f>
        <v>70.011706172011287</v>
      </c>
      <c r="MB41" s="10">
        <f>[1]ago22!$BH$46</f>
        <v>70.193550208019658</v>
      </c>
      <c r="MC41" s="10">
        <f>[1]set22!$BH$46</f>
        <v>72.672143438367357</v>
      </c>
      <c r="MD41" s="10">
        <f>[1]out22!$BH$46</f>
        <v>74.414186799868901</v>
      </c>
      <c r="ME41" s="10">
        <f>[1]nov22!$BH$46</f>
        <v>81.448972620777226</v>
      </c>
      <c r="MF41" s="10">
        <f>[1]dez22!$BH$46</f>
        <v>88.791348330684443</v>
      </c>
      <c r="MG41" s="10">
        <f>[1]jan23!$BH$46</f>
        <v>93.476565276298217</v>
      </c>
      <c r="MH41" s="10">
        <f>[1]fev23!$BH$46</f>
        <v>98.679422586020166</v>
      </c>
      <c r="MI41" s="10">
        <f>[1]mar23!$BH$46</f>
        <v>99.805050119631616</v>
      </c>
      <c r="MJ41" s="10">
        <f>[1]abr23!$BH$46</f>
        <v>96.966143613341131</v>
      </c>
      <c r="MK41" s="10">
        <f>[1]mai23!$BH$46</f>
        <v>95.075171646265346</v>
      </c>
      <c r="ML41" s="10">
        <f>[1]jun23!$BH$46</f>
        <v>101.06428973467371</v>
      </c>
      <c r="MM41" s="10">
        <f>[1]jul23!$BH$46</f>
        <v>104.01396186492471</v>
      </c>
      <c r="MN41" s="10">
        <f>[1]ago23!$BH$46</f>
        <v>109.75889955719174</v>
      </c>
      <c r="MO41" s="10">
        <f>[1]set23!$BH$46</f>
        <v>112.69443294289989</v>
      </c>
      <c r="MP41" s="10">
        <f>[1]out23!$BH$46</f>
        <v>117.13862757491025</v>
      </c>
      <c r="MQ41" s="10">
        <f>[1]nov23!$BH$46</f>
        <v>116.03972962199322</v>
      </c>
      <c r="MR41" s="10">
        <f>[1]dez23!$BH$46</f>
        <v>121.39433072329301</v>
      </c>
      <c r="MS41" s="10">
        <f>[1]jan24!$BH$46</f>
        <v>122.9087167156198</v>
      </c>
      <c r="MT41" s="10">
        <f>[1]fev24!$BH$46</f>
        <v>125.55458748405628</v>
      </c>
      <c r="MU41" s="10">
        <f>[1]mar24!$BH$46</f>
        <v>119.60545678834197</v>
      </c>
      <c r="MV41" s="10">
        <f>[1]abr24!$BH$46</f>
        <v>117.01663964966288</v>
      </c>
      <c r="MW41" s="10">
        <f>[1]mai24!$BH$46</f>
        <v>115.87550938468989</v>
      </c>
      <c r="MX41" s="10">
        <f>[1]jun24!$BH$46</f>
        <v>116.52155505704904</v>
      </c>
      <c r="MY41" s="10">
        <f>[1]jul24!$BH$46</f>
        <v>117.86126654489559</v>
      </c>
      <c r="MZ41" s="10">
        <f>[1]ago24!$BH$46</f>
        <v>117.85223063185478</v>
      </c>
      <c r="NA41" s="10">
        <f>[1]set24!$BH$46</f>
        <v>116.66641264404188</v>
      </c>
      <c r="NB41" s="10">
        <f>[1]out24!$BH$46</f>
        <v>113.39754627656004</v>
      </c>
      <c r="NC41" s="10">
        <f>[1]nov24!$BH$46</f>
        <v>115.75159155124095</v>
      </c>
      <c r="ND41" s="10">
        <f>[1]dez24!$BH$46</f>
        <v>123.70678375402404</v>
      </c>
      <c r="NE41" s="10">
        <f>[1]jan25!$BH$46</f>
        <v>122.30898232346048</v>
      </c>
      <c r="NF41" s="10">
        <f>[1]fev25!$BH$46</f>
        <v>118.21790324399724</v>
      </c>
      <c r="NG41" s="10">
        <f>[1]mar25!$BH$46</f>
        <v>111.61081186934423</v>
      </c>
      <c r="NH41" s="10">
        <f>[1]abr25!$BH$46</f>
        <v>103.93840943182288</v>
      </c>
      <c r="NI41" s="10">
        <f>[1]mai25!$BH$46</f>
        <v>103.62350165564978</v>
      </c>
      <c r="NJ41" s="10">
        <f>[1]jun25!$BH$46</f>
        <v>107.86267292450668</v>
      </c>
      <c r="NK41" s="10">
        <f>[1]jul25!$BH$46</f>
        <v>102.71862353455541</v>
      </c>
      <c r="NL41" s="10">
        <f>[1]ago25!$BH$46</f>
        <v>108.09070738458624</v>
      </c>
      <c r="NM41" s="10">
        <f>[1]set25!$BH$46</f>
        <v>105.76970180213085</v>
      </c>
      <c r="NN41" s="10">
        <f>[1]out25!$BH$46</f>
        <v>109.45851759818731</v>
      </c>
      <c r="NO41" s="10">
        <f>[1]nov25!$BH$46</f>
        <v>114.00321377335186</v>
      </c>
      <c r="NP41" s="10">
        <f>[1]dez25!$BH$46</f>
        <v>121.62813895921275</v>
      </c>
      <c r="NQ41" s="10">
        <f>[1]jan26!$BH$46</f>
        <v>125.58205457825024</v>
      </c>
      <c r="NR41" s="10">
        <f>[1]fev26!$BH$46</f>
        <v>120.98102018722406</v>
      </c>
      <c r="NS41" s="10">
        <f>[1]mar26!$BH$46</f>
        <v>121.41907955208836</v>
      </c>
      <c r="NT41" s="10">
        <f>[1]abr26!$BH$46</f>
        <v>119.07905776049338</v>
      </c>
      <c r="NU41" s="10">
        <f>[1]mai26!$BH$46</f>
        <v>112.43942698810052</v>
      </c>
    </row>
    <row r="42" spans="1:385" ht="9.75" customHeight="1" x14ac:dyDescent="0.75"/>
    <row r="43" spans="1:385" ht="15.5" thickBot="1" x14ac:dyDescent="0.9">
      <c r="A43" s="32" t="s">
        <v>28</v>
      </c>
    </row>
    <row r="44" spans="1:385" ht="15.5" outlineLevel="1" thickBot="1" x14ac:dyDescent="0.9">
      <c r="A44" s="9" t="str">
        <f>Resumo!$C$119</f>
        <v>SP - variação t/t-1 (%)</v>
      </c>
      <c r="B44" s="9">
        <f t="shared" ref="B44:BL44" si="264">B$5</f>
        <v>34486</v>
      </c>
      <c r="C44" s="9">
        <f t="shared" si="264"/>
        <v>34516</v>
      </c>
      <c r="D44" s="9">
        <f t="shared" si="264"/>
        <v>34547</v>
      </c>
      <c r="E44" s="9">
        <f t="shared" si="264"/>
        <v>34578</v>
      </c>
      <c r="F44" s="9">
        <f t="shared" si="264"/>
        <v>34608</v>
      </c>
      <c r="G44" s="9">
        <f t="shared" si="264"/>
        <v>34639</v>
      </c>
      <c r="H44" s="9">
        <f t="shared" si="264"/>
        <v>34669</v>
      </c>
      <c r="I44" s="9">
        <f t="shared" si="264"/>
        <v>34700</v>
      </c>
      <c r="J44" s="9">
        <f t="shared" si="264"/>
        <v>34731</v>
      </c>
      <c r="K44" s="9">
        <f t="shared" si="264"/>
        <v>34759</v>
      </c>
      <c r="L44" s="9">
        <f t="shared" si="264"/>
        <v>34790</v>
      </c>
      <c r="M44" s="9">
        <f t="shared" si="264"/>
        <v>34820</v>
      </c>
      <c r="N44" s="9">
        <f t="shared" si="264"/>
        <v>34851</v>
      </c>
      <c r="O44" s="9">
        <f t="shared" si="264"/>
        <v>34881</v>
      </c>
      <c r="P44" s="9">
        <f t="shared" si="264"/>
        <v>34912</v>
      </c>
      <c r="Q44" s="9">
        <f t="shared" si="264"/>
        <v>34943</v>
      </c>
      <c r="R44" s="9">
        <f t="shared" si="264"/>
        <v>34973</v>
      </c>
      <c r="S44" s="9">
        <f t="shared" si="264"/>
        <v>35004</v>
      </c>
      <c r="T44" s="9">
        <f t="shared" si="264"/>
        <v>35034</v>
      </c>
      <c r="U44" s="9">
        <f t="shared" si="264"/>
        <v>35065</v>
      </c>
      <c r="V44" s="9">
        <f t="shared" si="264"/>
        <v>35096</v>
      </c>
      <c r="W44" s="9">
        <f t="shared" si="264"/>
        <v>35125</v>
      </c>
      <c r="X44" s="9">
        <f t="shared" si="264"/>
        <v>35156</v>
      </c>
      <c r="Y44" s="9">
        <f t="shared" si="264"/>
        <v>35186</v>
      </c>
      <c r="Z44" s="9">
        <f t="shared" si="264"/>
        <v>35217</v>
      </c>
      <c r="AA44" s="9">
        <f t="shared" si="264"/>
        <v>35247</v>
      </c>
      <c r="AB44" s="9">
        <f t="shared" si="264"/>
        <v>35278</v>
      </c>
      <c r="AC44" s="9">
        <f t="shared" si="264"/>
        <v>35309</v>
      </c>
      <c r="AD44" s="9">
        <f t="shared" si="264"/>
        <v>35339</v>
      </c>
      <c r="AE44" s="9">
        <f t="shared" si="264"/>
        <v>35370</v>
      </c>
      <c r="AF44" s="9">
        <f t="shared" si="264"/>
        <v>35400</v>
      </c>
      <c r="AG44" s="9">
        <f t="shared" si="264"/>
        <v>35431</v>
      </c>
      <c r="AH44" s="9">
        <f t="shared" si="264"/>
        <v>35462</v>
      </c>
      <c r="AI44" s="9">
        <f t="shared" si="264"/>
        <v>35490</v>
      </c>
      <c r="AJ44" s="9">
        <f t="shared" si="264"/>
        <v>35521</v>
      </c>
      <c r="AK44" s="9">
        <f t="shared" si="264"/>
        <v>35551</v>
      </c>
      <c r="AL44" s="9">
        <f t="shared" si="264"/>
        <v>35582</v>
      </c>
      <c r="AM44" s="9">
        <f t="shared" si="264"/>
        <v>35612</v>
      </c>
      <c r="AN44" s="9">
        <f t="shared" si="264"/>
        <v>35643</v>
      </c>
      <c r="AO44" s="9">
        <f t="shared" si="264"/>
        <v>35674</v>
      </c>
      <c r="AP44" s="9">
        <f t="shared" si="264"/>
        <v>35704</v>
      </c>
      <c r="AQ44" s="9">
        <f t="shared" si="264"/>
        <v>35735</v>
      </c>
      <c r="AR44" s="9">
        <f t="shared" si="264"/>
        <v>35765</v>
      </c>
      <c r="AS44" s="9">
        <f t="shared" si="264"/>
        <v>35796</v>
      </c>
      <c r="AT44" s="9">
        <f t="shared" si="264"/>
        <v>35827</v>
      </c>
      <c r="AU44" s="9">
        <f t="shared" si="264"/>
        <v>35855</v>
      </c>
      <c r="AV44" s="9">
        <f t="shared" si="264"/>
        <v>35886</v>
      </c>
      <c r="AW44" s="9">
        <f t="shared" si="264"/>
        <v>35916</v>
      </c>
      <c r="AX44" s="9">
        <f t="shared" si="264"/>
        <v>35947</v>
      </c>
      <c r="AY44" s="9">
        <f t="shared" si="264"/>
        <v>35977</v>
      </c>
      <c r="AZ44" s="9">
        <f t="shared" si="264"/>
        <v>36008</v>
      </c>
      <c r="BA44" s="9">
        <f t="shared" si="264"/>
        <v>36039</v>
      </c>
      <c r="BB44" s="9">
        <f t="shared" si="264"/>
        <v>36069</v>
      </c>
      <c r="BC44" s="9">
        <f t="shared" si="264"/>
        <v>36100</v>
      </c>
      <c r="BD44" s="9">
        <f t="shared" si="264"/>
        <v>36130</v>
      </c>
      <c r="BE44" s="9">
        <f t="shared" si="264"/>
        <v>36161</v>
      </c>
      <c r="BF44" s="9">
        <f t="shared" si="264"/>
        <v>36192</v>
      </c>
      <c r="BG44" s="9">
        <f t="shared" si="264"/>
        <v>36220</v>
      </c>
      <c r="BH44" s="9">
        <f t="shared" si="264"/>
        <v>36251</v>
      </c>
      <c r="BI44" s="9">
        <f t="shared" si="264"/>
        <v>36281</v>
      </c>
      <c r="BJ44" s="9">
        <f t="shared" si="264"/>
        <v>36312</v>
      </c>
      <c r="BK44" s="9">
        <f t="shared" si="264"/>
        <v>36342</v>
      </c>
      <c r="BL44" s="9">
        <f t="shared" si="264"/>
        <v>36373</v>
      </c>
      <c r="BM44" s="9">
        <f>BM$5</f>
        <v>36404</v>
      </c>
      <c r="BN44" s="9">
        <f>BN$5</f>
        <v>36434</v>
      </c>
      <c r="BO44" s="9">
        <f t="shared" ref="BO44:DZ44" si="265">BO$5</f>
        <v>36465</v>
      </c>
      <c r="BP44" s="9">
        <f t="shared" si="265"/>
        <v>36495</v>
      </c>
      <c r="BQ44" s="9">
        <f t="shared" si="265"/>
        <v>36526</v>
      </c>
      <c r="BR44" s="9">
        <f t="shared" si="265"/>
        <v>36557</v>
      </c>
      <c r="BS44" s="9">
        <f t="shared" si="265"/>
        <v>36586</v>
      </c>
      <c r="BT44" s="9">
        <f t="shared" si="265"/>
        <v>36617</v>
      </c>
      <c r="BU44" s="9">
        <f t="shared" si="265"/>
        <v>36647</v>
      </c>
      <c r="BV44" s="9">
        <f t="shared" si="265"/>
        <v>36678</v>
      </c>
      <c r="BW44" s="9">
        <f t="shared" si="265"/>
        <v>36708</v>
      </c>
      <c r="BX44" s="9">
        <f t="shared" si="265"/>
        <v>36739</v>
      </c>
      <c r="BY44" s="9">
        <f t="shared" si="265"/>
        <v>36770</v>
      </c>
      <c r="BZ44" s="9">
        <f t="shared" si="265"/>
        <v>36800</v>
      </c>
      <c r="CA44" s="9">
        <f t="shared" si="265"/>
        <v>36831</v>
      </c>
      <c r="CB44" s="9">
        <f t="shared" si="265"/>
        <v>36861</v>
      </c>
      <c r="CC44" s="9">
        <f t="shared" si="265"/>
        <v>36892</v>
      </c>
      <c r="CD44" s="9">
        <f t="shared" si="265"/>
        <v>36923</v>
      </c>
      <c r="CE44" s="9">
        <f t="shared" si="265"/>
        <v>36951</v>
      </c>
      <c r="CF44" s="9">
        <f t="shared" si="265"/>
        <v>36982</v>
      </c>
      <c r="CG44" s="9">
        <f t="shared" si="265"/>
        <v>37012</v>
      </c>
      <c r="CH44" s="9">
        <f t="shared" si="265"/>
        <v>37043</v>
      </c>
      <c r="CI44" s="9">
        <f t="shared" si="265"/>
        <v>37073</v>
      </c>
      <c r="CJ44" s="9">
        <f t="shared" si="265"/>
        <v>37104</v>
      </c>
      <c r="CK44" s="9">
        <f t="shared" si="265"/>
        <v>37135</v>
      </c>
      <c r="CL44" s="9">
        <f t="shared" si="265"/>
        <v>37165</v>
      </c>
      <c r="CM44" s="9">
        <f t="shared" si="265"/>
        <v>37196</v>
      </c>
      <c r="CN44" s="9">
        <f t="shared" si="265"/>
        <v>37226</v>
      </c>
      <c r="CO44" s="9">
        <f t="shared" si="265"/>
        <v>37257</v>
      </c>
      <c r="CP44" s="9">
        <f t="shared" si="265"/>
        <v>37288</v>
      </c>
      <c r="CQ44" s="9">
        <f t="shared" si="265"/>
        <v>37316</v>
      </c>
      <c r="CR44" s="9">
        <f t="shared" si="265"/>
        <v>37347</v>
      </c>
      <c r="CS44" s="9">
        <f t="shared" si="265"/>
        <v>37377</v>
      </c>
      <c r="CT44" s="9">
        <f t="shared" si="265"/>
        <v>37408</v>
      </c>
      <c r="CU44" s="9">
        <f t="shared" si="265"/>
        <v>37438</v>
      </c>
      <c r="CV44" s="9">
        <f t="shared" si="265"/>
        <v>37469</v>
      </c>
      <c r="CW44" s="9">
        <f t="shared" si="265"/>
        <v>37500</v>
      </c>
      <c r="CX44" s="9">
        <f t="shared" si="265"/>
        <v>37530</v>
      </c>
      <c r="CY44" s="9">
        <f t="shared" si="265"/>
        <v>37561</v>
      </c>
      <c r="CZ44" s="9">
        <f t="shared" si="265"/>
        <v>37591</v>
      </c>
      <c r="DA44" s="9">
        <f t="shared" si="265"/>
        <v>37622</v>
      </c>
      <c r="DB44" s="9">
        <f t="shared" si="265"/>
        <v>37653</v>
      </c>
      <c r="DC44" s="9">
        <f t="shared" si="265"/>
        <v>37681</v>
      </c>
      <c r="DD44" s="9">
        <f t="shared" si="265"/>
        <v>37712</v>
      </c>
      <c r="DE44" s="9">
        <f t="shared" si="265"/>
        <v>37742</v>
      </c>
      <c r="DF44" s="9">
        <f t="shared" si="265"/>
        <v>37773</v>
      </c>
      <c r="DG44" s="9">
        <f t="shared" si="265"/>
        <v>37803</v>
      </c>
      <c r="DH44" s="9">
        <f t="shared" si="265"/>
        <v>37834</v>
      </c>
      <c r="DI44" s="9">
        <f t="shared" si="265"/>
        <v>37865</v>
      </c>
      <c r="DJ44" s="9">
        <f t="shared" si="265"/>
        <v>37895</v>
      </c>
      <c r="DK44" s="9">
        <f t="shared" si="265"/>
        <v>37926</v>
      </c>
      <c r="DL44" s="9">
        <f t="shared" si="265"/>
        <v>37956</v>
      </c>
      <c r="DM44" s="9">
        <f t="shared" si="265"/>
        <v>37987</v>
      </c>
      <c r="DN44" s="9">
        <f t="shared" si="265"/>
        <v>38018</v>
      </c>
      <c r="DO44" s="9">
        <f t="shared" si="265"/>
        <v>38047</v>
      </c>
      <c r="DP44" s="9">
        <f t="shared" si="265"/>
        <v>38078</v>
      </c>
      <c r="DQ44" s="9">
        <f t="shared" si="265"/>
        <v>38108</v>
      </c>
      <c r="DR44" s="9">
        <f t="shared" si="265"/>
        <v>38139</v>
      </c>
      <c r="DS44" s="9">
        <f t="shared" si="265"/>
        <v>38169</v>
      </c>
      <c r="DT44" s="9">
        <f t="shared" si="265"/>
        <v>38200</v>
      </c>
      <c r="DU44" s="9">
        <f t="shared" si="265"/>
        <v>38231</v>
      </c>
      <c r="DV44" s="9">
        <f t="shared" si="265"/>
        <v>38261</v>
      </c>
      <c r="DW44" s="9">
        <f t="shared" si="265"/>
        <v>38292</v>
      </c>
      <c r="DX44" s="9">
        <f t="shared" si="265"/>
        <v>38322</v>
      </c>
      <c r="DY44" s="9">
        <f t="shared" si="265"/>
        <v>38353</v>
      </c>
      <c r="DZ44" s="9">
        <f t="shared" si="265"/>
        <v>38384</v>
      </c>
      <c r="EA44" s="9">
        <f t="shared" ref="EA44:GL44" si="266">EA$5</f>
        <v>38412</v>
      </c>
      <c r="EB44" s="9">
        <f t="shared" si="266"/>
        <v>38443</v>
      </c>
      <c r="EC44" s="9">
        <f t="shared" si="266"/>
        <v>38473</v>
      </c>
      <c r="ED44" s="9">
        <f t="shared" si="266"/>
        <v>38504</v>
      </c>
      <c r="EE44" s="9">
        <f t="shared" si="266"/>
        <v>38534</v>
      </c>
      <c r="EF44" s="9">
        <f t="shared" si="266"/>
        <v>38565</v>
      </c>
      <c r="EG44" s="9">
        <f t="shared" si="266"/>
        <v>38596</v>
      </c>
      <c r="EH44" s="9">
        <f t="shared" si="266"/>
        <v>38626</v>
      </c>
      <c r="EI44" s="9">
        <f t="shared" si="266"/>
        <v>38657</v>
      </c>
      <c r="EJ44" s="9">
        <f t="shared" si="266"/>
        <v>38687</v>
      </c>
      <c r="EK44" s="9">
        <f t="shared" si="266"/>
        <v>38718</v>
      </c>
      <c r="EL44" s="9">
        <f t="shared" si="266"/>
        <v>38749</v>
      </c>
      <c r="EM44" s="9">
        <f t="shared" si="266"/>
        <v>38777</v>
      </c>
      <c r="EN44" s="9">
        <f t="shared" si="266"/>
        <v>38808</v>
      </c>
      <c r="EO44" s="9">
        <f t="shared" si="266"/>
        <v>38838</v>
      </c>
      <c r="EP44" s="9">
        <f t="shared" si="266"/>
        <v>38869</v>
      </c>
      <c r="EQ44" s="9">
        <f t="shared" si="266"/>
        <v>38899</v>
      </c>
      <c r="ER44" s="9">
        <f t="shared" si="266"/>
        <v>38930</v>
      </c>
      <c r="ES44" s="9">
        <f t="shared" si="266"/>
        <v>38961</v>
      </c>
      <c r="ET44" s="9">
        <f t="shared" si="266"/>
        <v>38991</v>
      </c>
      <c r="EU44" s="9">
        <f t="shared" si="266"/>
        <v>39022</v>
      </c>
      <c r="EV44" s="9">
        <f t="shared" si="266"/>
        <v>39052</v>
      </c>
      <c r="EW44" s="9">
        <f t="shared" si="266"/>
        <v>39083</v>
      </c>
      <c r="EX44" s="9">
        <f t="shared" si="266"/>
        <v>39114</v>
      </c>
      <c r="EY44" s="9">
        <f t="shared" si="266"/>
        <v>39142</v>
      </c>
      <c r="EZ44" s="9">
        <f t="shared" si="266"/>
        <v>39173</v>
      </c>
      <c r="FA44" s="9">
        <f t="shared" si="266"/>
        <v>39203</v>
      </c>
      <c r="FB44" s="9">
        <f t="shared" si="266"/>
        <v>39234</v>
      </c>
      <c r="FC44" s="9">
        <f t="shared" si="266"/>
        <v>39264</v>
      </c>
      <c r="FD44" s="9">
        <f t="shared" si="266"/>
        <v>39295</v>
      </c>
      <c r="FE44" s="9">
        <f t="shared" si="266"/>
        <v>39326</v>
      </c>
      <c r="FF44" s="9">
        <f t="shared" si="266"/>
        <v>39356</v>
      </c>
      <c r="FG44" s="9">
        <f t="shared" si="266"/>
        <v>39387</v>
      </c>
      <c r="FH44" s="9">
        <f t="shared" si="266"/>
        <v>39417</v>
      </c>
      <c r="FI44" s="9">
        <f t="shared" si="266"/>
        <v>39448</v>
      </c>
      <c r="FJ44" s="9">
        <f t="shared" si="266"/>
        <v>39479</v>
      </c>
      <c r="FK44" s="9">
        <f t="shared" si="266"/>
        <v>39508</v>
      </c>
      <c r="FL44" s="9">
        <f t="shared" si="266"/>
        <v>39539</v>
      </c>
      <c r="FM44" s="9">
        <f t="shared" si="266"/>
        <v>39569</v>
      </c>
      <c r="FN44" s="9">
        <f t="shared" si="266"/>
        <v>39600</v>
      </c>
      <c r="FO44" s="9">
        <f t="shared" si="266"/>
        <v>39630</v>
      </c>
      <c r="FP44" s="9">
        <f t="shared" si="266"/>
        <v>39661</v>
      </c>
      <c r="FQ44" s="9">
        <f t="shared" si="266"/>
        <v>39692</v>
      </c>
      <c r="FR44" s="9">
        <f t="shared" si="266"/>
        <v>39722</v>
      </c>
      <c r="FS44" s="9">
        <f t="shared" si="266"/>
        <v>39753</v>
      </c>
      <c r="FT44" s="9">
        <f t="shared" si="266"/>
        <v>39783</v>
      </c>
      <c r="FU44" s="9">
        <f t="shared" si="266"/>
        <v>39814</v>
      </c>
      <c r="FV44" s="9">
        <f t="shared" si="266"/>
        <v>39845</v>
      </c>
      <c r="FW44" s="9">
        <f t="shared" si="266"/>
        <v>39873</v>
      </c>
      <c r="FX44" s="9">
        <f t="shared" si="266"/>
        <v>39904</v>
      </c>
      <c r="FY44" s="9">
        <f t="shared" si="266"/>
        <v>39934</v>
      </c>
      <c r="FZ44" s="9">
        <f t="shared" si="266"/>
        <v>39965</v>
      </c>
      <c r="GA44" s="9">
        <f t="shared" si="266"/>
        <v>39995</v>
      </c>
      <c r="GB44" s="9">
        <f t="shared" si="266"/>
        <v>40026</v>
      </c>
      <c r="GC44" s="9">
        <f t="shared" si="266"/>
        <v>40057</v>
      </c>
      <c r="GD44" s="9">
        <f t="shared" si="266"/>
        <v>40087</v>
      </c>
      <c r="GE44" s="9">
        <f t="shared" si="266"/>
        <v>40118</v>
      </c>
      <c r="GF44" s="9">
        <f t="shared" si="266"/>
        <v>40148</v>
      </c>
      <c r="GG44" s="9">
        <f t="shared" si="266"/>
        <v>40179</v>
      </c>
      <c r="GH44" s="9">
        <f t="shared" si="266"/>
        <v>40210</v>
      </c>
      <c r="GI44" s="9">
        <f t="shared" si="266"/>
        <v>40238</v>
      </c>
      <c r="GJ44" s="9">
        <f t="shared" si="266"/>
        <v>40269</v>
      </c>
      <c r="GK44" s="9">
        <f t="shared" si="266"/>
        <v>40299</v>
      </c>
      <c r="GL44" s="9">
        <f t="shared" si="266"/>
        <v>40330</v>
      </c>
      <c r="GM44" s="9">
        <f t="shared" ref="GM44:KN44" si="267">GM$5</f>
        <v>40360</v>
      </c>
      <c r="GN44" s="9">
        <f t="shared" si="267"/>
        <v>40391</v>
      </c>
      <c r="GO44" s="9">
        <f t="shared" si="267"/>
        <v>40422</v>
      </c>
      <c r="GP44" s="9">
        <f t="shared" si="267"/>
        <v>40452</v>
      </c>
      <c r="GQ44" s="9">
        <f t="shared" si="267"/>
        <v>40483</v>
      </c>
      <c r="GR44" s="9">
        <f t="shared" si="267"/>
        <v>40513</v>
      </c>
      <c r="GS44" s="9">
        <f t="shared" si="267"/>
        <v>40544</v>
      </c>
      <c r="GT44" s="9">
        <f t="shared" si="267"/>
        <v>40575</v>
      </c>
      <c r="GU44" s="9">
        <f t="shared" si="267"/>
        <v>40603</v>
      </c>
      <c r="GV44" s="9">
        <f t="shared" si="267"/>
        <v>40634</v>
      </c>
      <c r="GW44" s="9">
        <f t="shared" si="267"/>
        <v>40664</v>
      </c>
      <c r="GX44" s="9">
        <f t="shared" si="267"/>
        <v>40695</v>
      </c>
      <c r="GY44" s="9">
        <f t="shared" si="267"/>
        <v>40725</v>
      </c>
      <c r="GZ44" s="9">
        <f t="shared" si="267"/>
        <v>40756</v>
      </c>
      <c r="HA44" s="9">
        <f t="shared" si="267"/>
        <v>40787</v>
      </c>
      <c r="HB44" s="9">
        <f t="shared" si="267"/>
        <v>40817</v>
      </c>
      <c r="HC44" s="9">
        <f t="shared" si="267"/>
        <v>40848</v>
      </c>
      <c r="HD44" s="9">
        <f t="shared" si="267"/>
        <v>40878</v>
      </c>
      <c r="HE44" s="9">
        <f t="shared" si="267"/>
        <v>40909</v>
      </c>
      <c r="HF44" s="9">
        <f t="shared" si="267"/>
        <v>40940</v>
      </c>
      <c r="HG44" s="9">
        <f t="shared" si="267"/>
        <v>40969</v>
      </c>
      <c r="HH44" s="9">
        <f t="shared" si="267"/>
        <v>41000</v>
      </c>
      <c r="HI44" s="9">
        <f t="shared" si="267"/>
        <v>41030</v>
      </c>
      <c r="HJ44" s="9">
        <f t="shared" si="267"/>
        <v>41061</v>
      </c>
      <c r="HK44" s="9">
        <f t="shared" si="267"/>
        <v>41091</v>
      </c>
      <c r="HL44" s="9">
        <f t="shared" si="267"/>
        <v>41122</v>
      </c>
      <c r="HM44" s="9">
        <f t="shared" si="267"/>
        <v>41153</v>
      </c>
      <c r="HN44" s="9">
        <f t="shared" si="267"/>
        <v>41183</v>
      </c>
      <c r="HO44" s="9">
        <f t="shared" si="267"/>
        <v>41214</v>
      </c>
      <c r="HP44" s="9">
        <f t="shared" si="267"/>
        <v>41244</v>
      </c>
      <c r="HQ44" s="9">
        <f t="shared" si="267"/>
        <v>41275</v>
      </c>
      <c r="HR44" s="9">
        <f t="shared" si="267"/>
        <v>41306</v>
      </c>
      <c r="HS44" s="9">
        <f t="shared" si="267"/>
        <v>41334</v>
      </c>
      <c r="HT44" s="9">
        <f t="shared" si="267"/>
        <v>41365</v>
      </c>
      <c r="HU44" s="9">
        <f t="shared" si="267"/>
        <v>41395</v>
      </c>
      <c r="HV44" s="9">
        <f t="shared" si="267"/>
        <v>41426</v>
      </c>
      <c r="HW44" s="9">
        <f t="shared" si="267"/>
        <v>41456</v>
      </c>
      <c r="HX44" s="9">
        <f t="shared" si="267"/>
        <v>41487</v>
      </c>
      <c r="HY44" s="9">
        <f t="shared" si="267"/>
        <v>41518</v>
      </c>
      <c r="HZ44" s="9">
        <f t="shared" si="267"/>
        <v>41548</v>
      </c>
      <c r="IA44" s="9">
        <f t="shared" si="267"/>
        <v>41579</v>
      </c>
      <c r="IB44" s="9">
        <f t="shared" si="267"/>
        <v>41609</v>
      </c>
      <c r="IC44" s="9">
        <f t="shared" si="267"/>
        <v>41640</v>
      </c>
      <c r="ID44" s="9">
        <f t="shared" si="267"/>
        <v>41671</v>
      </c>
      <c r="IE44" s="9">
        <f t="shared" si="267"/>
        <v>41699</v>
      </c>
      <c r="IF44" s="9">
        <f t="shared" si="267"/>
        <v>41730</v>
      </c>
      <c r="IG44" s="9">
        <f t="shared" si="267"/>
        <v>41760</v>
      </c>
      <c r="IH44" s="9">
        <f t="shared" si="267"/>
        <v>41791</v>
      </c>
      <c r="II44" s="9">
        <f t="shared" si="267"/>
        <v>41821</v>
      </c>
      <c r="IJ44" s="9">
        <f t="shared" si="267"/>
        <v>41852</v>
      </c>
      <c r="IK44" s="9">
        <f t="shared" si="267"/>
        <v>41883</v>
      </c>
      <c r="IL44" s="9">
        <f t="shared" si="267"/>
        <v>41913</v>
      </c>
      <c r="IM44" s="9">
        <f t="shared" si="267"/>
        <v>41944</v>
      </c>
      <c r="IN44" s="9">
        <f t="shared" si="267"/>
        <v>41974</v>
      </c>
      <c r="IO44" s="9">
        <f t="shared" si="267"/>
        <v>42005</v>
      </c>
      <c r="IP44" s="9">
        <f t="shared" si="267"/>
        <v>42036</v>
      </c>
      <c r="IQ44" s="9">
        <f t="shared" si="267"/>
        <v>42064</v>
      </c>
      <c r="IR44" s="9">
        <f t="shared" si="267"/>
        <v>42095</v>
      </c>
      <c r="IS44" s="9">
        <f t="shared" si="267"/>
        <v>42125</v>
      </c>
      <c r="IT44" s="9">
        <f t="shared" si="267"/>
        <v>42156</v>
      </c>
      <c r="IU44" s="9">
        <f t="shared" si="267"/>
        <v>42186</v>
      </c>
      <c r="IV44" s="9">
        <f t="shared" si="267"/>
        <v>42217</v>
      </c>
      <c r="IW44" s="9">
        <f t="shared" si="267"/>
        <v>42248</v>
      </c>
      <c r="IX44" s="9">
        <f t="shared" si="267"/>
        <v>42278</v>
      </c>
      <c r="IY44" s="9">
        <f t="shared" si="267"/>
        <v>42309</v>
      </c>
      <c r="IZ44" s="9">
        <f t="shared" si="267"/>
        <v>42339</v>
      </c>
      <c r="JA44" s="9">
        <f t="shared" si="267"/>
        <v>42370</v>
      </c>
      <c r="JB44" s="9">
        <f t="shared" si="267"/>
        <v>42401</v>
      </c>
      <c r="JC44" s="9">
        <f t="shared" si="267"/>
        <v>42430</v>
      </c>
      <c r="JD44" s="9">
        <f t="shared" si="267"/>
        <v>42461</v>
      </c>
      <c r="JE44" s="9">
        <f t="shared" si="267"/>
        <v>42491</v>
      </c>
      <c r="JF44" s="9">
        <f t="shared" si="267"/>
        <v>42522</v>
      </c>
      <c r="JG44" s="9">
        <f t="shared" si="267"/>
        <v>42552</v>
      </c>
      <c r="JH44" s="9">
        <f t="shared" si="267"/>
        <v>42583</v>
      </c>
      <c r="JI44" s="9">
        <f t="shared" si="267"/>
        <v>42614</v>
      </c>
      <c r="JJ44" s="9">
        <f t="shared" si="267"/>
        <v>42644</v>
      </c>
      <c r="JK44" s="9">
        <f t="shared" si="267"/>
        <v>42675</v>
      </c>
      <c r="JL44" s="9">
        <f t="shared" si="267"/>
        <v>42705</v>
      </c>
      <c r="JM44" s="9">
        <f t="shared" si="267"/>
        <v>42736</v>
      </c>
      <c r="JN44" s="9">
        <f t="shared" si="267"/>
        <v>42767</v>
      </c>
      <c r="JO44" s="9">
        <f t="shared" si="267"/>
        <v>42795</v>
      </c>
      <c r="JP44" s="9">
        <f t="shared" si="267"/>
        <v>42826</v>
      </c>
      <c r="JQ44" s="9">
        <f t="shared" si="267"/>
        <v>42856</v>
      </c>
      <c r="JR44" s="9">
        <f t="shared" si="267"/>
        <v>42887</v>
      </c>
      <c r="JS44" s="9">
        <f t="shared" si="267"/>
        <v>42917</v>
      </c>
      <c r="JT44" s="9">
        <f t="shared" si="267"/>
        <v>42948</v>
      </c>
      <c r="JU44" s="9">
        <f t="shared" si="267"/>
        <v>42979</v>
      </c>
      <c r="JV44" s="9">
        <f t="shared" si="267"/>
        <v>43009</v>
      </c>
      <c r="JW44" s="9">
        <f t="shared" si="267"/>
        <v>43040</v>
      </c>
      <c r="JX44" s="9">
        <f t="shared" si="267"/>
        <v>43070</v>
      </c>
      <c r="JY44" s="9">
        <f t="shared" si="267"/>
        <v>43101</v>
      </c>
      <c r="JZ44" s="9">
        <f t="shared" si="267"/>
        <v>43132</v>
      </c>
      <c r="KA44" s="9">
        <f t="shared" si="267"/>
        <v>43160</v>
      </c>
      <c r="KB44" s="9">
        <f t="shared" si="267"/>
        <v>43191</v>
      </c>
      <c r="KC44" s="9">
        <f t="shared" si="267"/>
        <v>43221</v>
      </c>
      <c r="KD44" s="9">
        <f t="shared" si="267"/>
        <v>43252</v>
      </c>
      <c r="KE44" s="9">
        <f t="shared" si="267"/>
        <v>43282</v>
      </c>
      <c r="KF44" s="9">
        <f t="shared" si="267"/>
        <v>43313</v>
      </c>
      <c r="KG44" s="9">
        <f t="shared" si="267"/>
        <v>43344</v>
      </c>
      <c r="KH44" s="9">
        <f t="shared" si="267"/>
        <v>43374</v>
      </c>
      <c r="KI44" s="9">
        <f t="shared" si="267"/>
        <v>43405</v>
      </c>
      <c r="KJ44" s="9">
        <f t="shared" si="267"/>
        <v>43435</v>
      </c>
      <c r="KK44" s="9">
        <f t="shared" si="267"/>
        <v>43466</v>
      </c>
      <c r="KL44" s="9">
        <f t="shared" si="267"/>
        <v>43497</v>
      </c>
      <c r="KM44" s="9">
        <f t="shared" si="267"/>
        <v>43525</v>
      </c>
      <c r="KN44" s="9">
        <f t="shared" si="267"/>
        <v>43556</v>
      </c>
      <c r="KO44" s="9">
        <f t="shared" ref="KO44:NG44" si="268">KO$5</f>
        <v>43586</v>
      </c>
      <c r="KP44" s="9">
        <f t="shared" si="268"/>
        <v>43617</v>
      </c>
      <c r="KQ44" s="9">
        <f t="shared" si="268"/>
        <v>43647</v>
      </c>
      <c r="KR44" s="9">
        <f t="shared" si="268"/>
        <v>43678</v>
      </c>
      <c r="KS44" s="9">
        <f t="shared" si="268"/>
        <v>43709</v>
      </c>
      <c r="KT44" s="9">
        <f t="shared" si="268"/>
        <v>43739</v>
      </c>
      <c r="KU44" s="9">
        <f t="shared" si="268"/>
        <v>43770</v>
      </c>
      <c r="KV44" s="9">
        <f t="shared" si="268"/>
        <v>43800</v>
      </c>
      <c r="KW44" s="9">
        <f t="shared" si="268"/>
        <v>43831</v>
      </c>
      <c r="KX44" s="9">
        <f t="shared" si="268"/>
        <v>43862</v>
      </c>
      <c r="KY44" s="9">
        <f t="shared" si="268"/>
        <v>43891</v>
      </c>
      <c r="KZ44" s="9">
        <f t="shared" si="268"/>
        <v>43922</v>
      </c>
      <c r="LA44" s="9">
        <f t="shared" si="268"/>
        <v>43952</v>
      </c>
      <c r="LB44" s="9">
        <f t="shared" si="268"/>
        <v>43983</v>
      </c>
      <c r="LC44" s="9">
        <f t="shared" si="268"/>
        <v>44013</v>
      </c>
      <c r="LD44" s="9">
        <f t="shared" si="268"/>
        <v>44044</v>
      </c>
      <c r="LE44" s="9">
        <f t="shared" si="268"/>
        <v>44075</v>
      </c>
      <c r="LF44" s="9">
        <f t="shared" si="268"/>
        <v>44105</v>
      </c>
      <c r="LG44" s="9">
        <f t="shared" si="268"/>
        <v>44136</v>
      </c>
      <c r="LH44" s="9">
        <f t="shared" si="268"/>
        <v>44166</v>
      </c>
      <c r="LI44" s="9">
        <f t="shared" si="268"/>
        <v>44197</v>
      </c>
      <c r="LJ44" s="9">
        <f t="shared" si="268"/>
        <v>44228</v>
      </c>
      <c r="LK44" s="9">
        <f t="shared" si="268"/>
        <v>44256</v>
      </c>
      <c r="LL44" s="9">
        <f t="shared" si="268"/>
        <v>44287</v>
      </c>
      <c r="LM44" s="9">
        <f t="shared" si="268"/>
        <v>44317</v>
      </c>
      <c r="LN44" s="9">
        <f t="shared" si="268"/>
        <v>44348</v>
      </c>
      <c r="LO44" s="9">
        <f t="shared" si="268"/>
        <v>44378</v>
      </c>
      <c r="LP44" s="9">
        <f t="shared" si="268"/>
        <v>44409</v>
      </c>
      <c r="LQ44" s="9">
        <f t="shared" si="268"/>
        <v>44440</v>
      </c>
      <c r="LR44" s="9">
        <f t="shared" si="268"/>
        <v>44470</v>
      </c>
      <c r="LS44" s="9">
        <f t="shared" si="268"/>
        <v>44501</v>
      </c>
      <c r="LT44" s="9">
        <f t="shared" si="268"/>
        <v>44531</v>
      </c>
      <c r="LU44" s="9">
        <f t="shared" si="268"/>
        <v>44562</v>
      </c>
      <c r="LV44" s="9">
        <f t="shared" si="268"/>
        <v>44593</v>
      </c>
      <c r="LW44" s="9">
        <f t="shared" si="268"/>
        <v>44621</v>
      </c>
      <c r="LX44" s="9">
        <f t="shared" si="268"/>
        <v>44652</v>
      </c>
      <c r="LY44" s="9">
        <f t="shared" si="268"/>
        <v>44682</v>
      </c>
      <c r="LZ44" s="9">
        <f t="shared" si="268"/>
        <v>44713</v>
      </c>
      <c r="MA44" s="9">
        <f t="shared" si="268"/>
        <v>44743</v>
      </c>
      <c r="MB44" s="9">
        <f t="shared" si="268"/>
        <v>44774</v>
      </c>
      <c r="MC44" s="9">
        <f t="shared" si="268"/>
        <v>44805</v>
      </c>
      <c r="MD44" s="9">
        <f t="shared" si="268"/>
        <v>44835</v>
      </c>
      <c r="ME44" s="9">
        <f t="shared" si="268"/>
        <v>44866</v>
      </c>
      <c r="MF44" s="9">
        <f t="shared" si="268"/>
        <v>44896</v>
      </c>
      <c r="MG44" s="9">
        <f t="shared" si="268"/>
        <v>44927</v>
      </c>
      <c r="MH44" s="9">
        <f t="shared" si="268"/>
        <v>44958</v>
      </c>
      <c r="MI44" s="9">
        <f t="shared" si="268"/>
        <v>44986</v>
      </c>
      <c r="MJ44" s="9">
        <f t="shared" si="268"/>
        <v>45017</v>
      </c>
      <c r="MK44" s="9">
        <f t="shared" si="268"/>
        <v>45047</v>
      </c>
      <c r="ML44" s="9">
        <f t="shared" si="268"/>
        <v>45078</v>
      </c>
      <c r="MM44" s="9">
        <f t="shared" si="268"/>
        <v>45108</v>
      </c>
      <c r="MN44" s="9">
        <f t="shared" si="268"/>
        <v>45139</v>
      </c>
      <c r="MO44" s="9">
        <f t="shared" si="268"/>
        <v>45170</v>
      </c>
      <c r="MP44" s="9">
        <f t="shared" si="268"/>
        <v>45200</v>
      </c>
      <c r="MQ44" s="9">
        <f t="shared" si="268"/>
        <v>45231</v>
      </c>
      <c r="MR44" s="9">
        <f t="shared" si="268"/>
        <v>45261</v>
      </c>
      <c r="MS44" s="9">
        <f t="shared" si="268"/>
        <v>45292</v>
      </c>
      <c r="MT44" s="9">
        <f t="shared" si="268"/>
        <v>45323</v>
      </c>
      <c r="MU44" s="9">
        <f t="shared" si="268"/>
        <v>45352</v>
      </c>
      <c r="MV44" s="9">
        <f t="shared" si="268"/>
        <v>45383</v>
      </c>
      <c r="MW44" s="9">
        <f t="shared" si="268"/>
        <v>45413</v>
      </c>
      <c r="MX44" s="9">
        <f t="shared" si="268"/>
        <v>45444</v>
      </c>
      <c r="MY44" s="9">
        <f t="shared" si="268"/>
        <v>45474</v>
      </c>
      <c r="MZ44" s="9">
        <f t="shared" si="268"/>
        <v>45505</v>
      </c>
      <c r="NA44" s="9">
        <f t="shared" si="268"/>
        <v>45536</v>
      </c>
      <c r="NB44" s="9">
        <f t="shared" si="268"/>
        <v>45566</v>
      </c>
      <c r="NC44" s="9">
        <f t="shared" si="268"/>
        <v>45597</v>
      </c>
      <c r="ND44" s="9">
        <f t="shared" si="268"/>
        <v>45627</v>
      </c>
      <c r="NE44" s="9">
        <f t="shared" si="268"/>
        <v>45658</v>
      </c>
      <c r="NF44" s="9">
        <f t="shared" si="268"/>
        <v>45689</v>
      </c>
      <c r="NG44" s="9">
        <f t="shared" si="268"/>
        <v>45717</v>
      </c>
      <c r="NH44" s="9">
        <f t="shared" ref="NH44:NU44" si="269">NH$5</f>
        <v>45748</v>
      </c>
      <c r="NI44" s="9">
        <f t="shared" si="269"/>
        <v>45778</v>
      </c>
      <c r="NJ44" s="9">
        <f t="shared" si="269"/>
        <v>45809</v>
      </c>
      <c r="NK44" s="9">
        <f t="shared" si="269"/>
        <v>45839</v>
      </c>
      <c r="NL44" s="9">
        <f t="shared" si="269"/>
        <v>45870</v>
      </c>
      <c r="NM44" s="9">
        <f t="shared" si="269"/>
        <v>45901</v>
      </c>
      <c r="NN44" s="9">
        <f t="shared" si="269"/>
        <v>45931</v>
      </c>
      <c r="NO44" s="9">
        <f t="shared" si="269"/>
        <v>45962</v>
      </c>
      <c r="NP44" s="9">
        <f t="shared" si="269"/>
        <v>45992</v>
      </c>
      <c r="NQ44" s="9">
        <f t="shared" si="269"/>
        <v>46023</v>
      </c>
      <c r="NR44" s="9">
        <f t="shared" si="269"/>
        <v>46054</v>
      </c>
      <c r="NS44" s="9">
        <f t="shared" si="269"/>
        <v>46082</v>
      </c>
      <c r="NT44" s="9">
        <f t="shared" si="269"/>
        <v>46113</v>
      </c>
      <c r="NU44" s="9">
        <f t="shared" si="269"/>
        <v>46143</v>
      </c>
    </row>
    <row r="45" spans="1:385" outlineLevel="1" x14ac:dyDescent="0.75">
      <c r="A45" s="7" t="s">
        <v>18</v>
      </c>
      <c r="B45" s="17" t="s">
        <v>3</v>
      </c>
      <c r="C45" s="17">
        <f t="shared" ref="C45:AH45" si="270">C35/B35-1</f>
        <v>0.36173904313508243</v>
      </c>
      <c r="D45" s="17">
        <f t="shared" si="270"/>
        <v>0.20008309098462829</v>
      </c>
      <c r="E45" s="17">
        <f t="shared" si="270"/>
        <v>0.1267049781901266</v>
      </c>
      <c r="F45" s="17">
        <f t="shared" si="270"/>
        <v>0.16094143673569716</v>
      </c>
      <c r="G45" s="17">
        <f t="shared" si="270"/>
        <v>-2.2655092102477181E-2</v>
      </c>
      <c r="H45" s="17">
        <f t="shared" si="270"/>
        <v>3.0545927209705503E-2</v>
      </c>
      <c r="I45" s="17">
        <f t="shared" si="270"/>
        <v>-1.7080092495270094E-2</v>
      </c>
      <c r="J45" s="17">
        <f t="shared" si="270"/>
        <v>-1.7109554616906442E-3</v>
      </c>
      <c r="K45" s="17">
        <f t="shared" si="270"/>
        <v>-3.8187563601306818E-2</v>
      </c>
      <c r="L45" s="17">
        <f t="shared" si="270"/>
        <v>-0.12222964695400385</v>
      </c>
      <c r="M45" s="17">
        <f t="shared" si="270"/>
        <v>1.2561060711793637E-2</v>
      </c>
      <c r="N45" s="17">
        <f t="shared" si="270"/>
        <v>-1.4410124678904901E-2</v>
      </c>
      <c r="O45" s="17">
        <f t="shared" si="270"/>
        <v>3.2165787298963799E-2</v>
      </c>
      <c r="P45" s="17">
        <f t="shared" si="270"/>
        <v>-3.1040216788815744E-2</v>
      </c>
      <c r="Q45" s="17">
        <f t="shared" si="270"/>
        <v>-9.6548655691857777E-2</v>
      </c>
      <c r="R45" s="17">
        <f t="shared" si="270"/>
        <v>4.2211903756861346E-4</v>
      </c>
      <c r="S45" s="17">
        <f t="shared" si="270"/>
        <v>-2.7988748241912775E-2</v>
      </c>
      <c r="T45" s="17">
        <f t="shared" si="270"/>
        <v>5.9904500072348377E-2</v>
      </c>
      <c r="U45" s="17">
        <f t="shared" si="270"/>
        <v>6.9829351535836359E-2</v>
      </c>
      <c r="V45" s="17">
        <f t="shared" si="270"/>
        <v>-8.677343201684562E-3</v>
      </c>
      <c r="W45" s="17">
        <f t="shared" si="270"/>
        <v>0.10259380832850606</v>
      </c>
      <c r="X45" s="17">
        <f t="shared" si="270"/>
        <v>7.5710699900764622E-2</v>
      </c>
      <c r="Y45" s="17">
        <f t="shared" si="270"/>
        <v>-7.5428695463425233E-2</v>
      </c>
      <c r="Z45" s="17">
        <f t="shared" si="270"/>
        <v>-1.6962084751731332E-2</v>
      </c>
      <c r="AA45" s="17">
        <f t="shared" si="270"/>
        <v>2.2031166039763628E-2</v>
      </c>
      <c r="AB45" s="17">
        <f t="shared" si="270"/>
        <v>-4.1476808038322099E-3</v>
      </c>
      <c r="AC45" s="17">
        <f t="shared" si="270"/>
        <v>2.2408634950431328E-2</v>
      </c>
      <c r="AD45" s="17">
        <f t="shared" si="270"/>
        <v>3.1556601067186829E-2</v>
      </c>
      <c r="AE45" s="17">
        <f t="shared" si="270"/>
        <v>1.7631681406084843E-2</v>
      </c>
      <c r="AF45" s="17">
        <f t="shared" si="270"/>
        <v>2.787494534324475E-3</v>
      </c>
      <c r="AG45" s="17">
        <f t="shared" si="270"/>
        <v>8.0122090805036184E-2</v>
      </c>
      <c r="AH45" s="17">
        <f t="shared" si="270"/>
        <v>-3.5474592521572368E-2</v>
      </c>
      <c r="AI45" s="17">
        <f t="shared" ref="AI45:BI45" si="271">AI35/AH35-1</f>
        <v>4.436538662760281E-2</v>
      </c>
      <c r="AJ45" s="17">
        <f t="shared" si="271"/>
        <v>7.0333633904418269E-2</v>
      </c>
      <c r="AK45" s="17">
        <f t="shared" si="271"/>
        <v>-0.10090798464850703</v>
      </c>
      <c r="AL45" s="17">
        <f t="shared" si="271"/>
        <v>-2.472670484122852E-2</v>
      </c>
      <c r="AM45" s="17">
        <f t="shared" si="271"/>
        <v>1.804109954630384E-2</v>
      </c>
      <c r="AN45" s="17">
        <f t="shared" si="271"/>
        <v>-6.4226917632254854E-2</v>
      </c>
      <c r="AO45" s="17">
        <f t="shared" si="271"/>
        <v>-9.9955177050650157E-2</v>
      </c>
      <c r="AP45" s="17">
        <f t="shared" si="271"/>
        <v>-4.6501494023904355E-2</v>
      </c>
      <c r="AQ45" s="17">
        <f t="shared" si="271"/>
        <v>-4.4395116537181423E-3</v>
      </c>
      <c r="AR45" s="17">
        <f t="shared" si="271"/>
        <v>-5.2790346907994001E-2</v>
      </c>
      <c r="AS45" s="17">
        <f t="shared" si="271"/>
        <v>3.1362503461644931E-2</v>
      </c>
      <c r="AT45" s="17">
        <f t="shared" si="271"/>
        <v>0.13620191984963403</v>
      </c>
      <c r="AU45" s="17">
        <f t="shared" si="271"/>
        <v>-1.5833628736854566E-2</v>
      </c>
      <c r="AV45" s="17">
        <f t="shared" si="271"/>
        <v>-9.8991475567294929E-2</v>
      </c>
      <c r="AW45" s="17">
        <f t="shared" si="271"/>
        <v>-4.7038443600506352E-2</v>
      </c>
      <c r="AX45" s="17">
        <f t="shared" si="271"/>
        <v>7.1733202824582287E-2</v>
      </c>
      <c r="AY45" s="17">
        <f t="shared" si="271"/>
        <v>9.5961902276730182E-2</v>
      </c>
      <c r="AZ45" s="17">
        <f t="shared" si="271"/>
        <v>6.2559523809523787E-2</v>
      </c>
      <c r="BA45" s="17">
        <f t="shared" si="271"/>
        <v>3.9045431628480287E-2</v>
      </c>
      <c r="BB45" s="17">
        <f t="shared" si="271"/>
        <v>6.3618718999354229E-3</v>
      </c>
      <c r="BC45" s="17">
        <f t="shared" si="271"/>
        <v>-8.5931640415729094E-2</v>
      </c>
      <c r="BD45" s="17">
        <f t="shared" si="271"/>
        <v>-0.1569569804243347</v>
      </c>
      <c r="BE45" s="17">
        <f t="shared" si="271"/>
        <v>0.10247497219132362</v>
      </c>
      <c r="BF45" s="17">
        <f t="shared" si="271"/>
        <v>-0.10480514566780175</v>
      </c>
      <c r="BG45" s="17">
        <f t="shared" si="271"/>
        <v>-0.33002254156100297</v>
      </c>
      <c r="BH45" s="17">
        <f t="shared" si="271"/>
        <v>-7.454526337924483E-2</v>
      </c>
      <c r="BI45" s="17">
        <f t="shared" si="271"/>
        <v>3.1411042944785139E-2</v>
      </c>
      <c r="BJ45" s="17">
        <f t="shared" ref="BJ45:BJ51" si="272">BJ35/BI35-1</f>
        <v>0.17494293319952958</v>
      </c>
      <c r="BK45" s="17">
        <f t="shared" ref="BK45:BN51" si="273">BK35/BJ35-1</f>
        <v>0.11440187455620632</v>
      </c>
      <c r="BL45" s="17">
        <f t="shared" si="273"/>
        <v>-2.4674538653345679E-2</v>
      </c>
      <c r="BM45" s="17">
        <f t="shared" si="273"/>
        <v>3.4795124925828258E-2</v>
      </c>
      <c r="BN45" s="17">
        <f t="shared" si="273"/>
        <v>-2.2200463191752617E-2</v>
      </c>
      <c r="BO45" s="17">
        <f t="shared" ref="BO45:BO51" si="274">BO35/BN35-1</f>
        <v>3.087353932588921E-2</v>
      </c>
      <c r="BP45" s="17">
        <f t="shared" ref="BP45:BP51" si="275">BP35/BO35-1</f>
        <v>-4.6134759675315884E-2</v>
      </c>
      <c r="BQ45" s="17">
        <f t="shared" ref="BQ45:BQ51" si="276">BQ35/BP35-1</f>
        <v>0.13728335921975132</v>
      </c>
      <c r="BR45" s="17">
        <f t="shared" ref="BR45:BR51" si="277">BR35/BQ35-1</f>
        <v>0.27926621041103616</v>
      </c>
      <c r="BS45" s="17">
        <f t="shared" ref="BS45:BS51" si="278">BS35/BR35-1</f>
        <v>-0.14346179200320164</v>
      </c>
      <c r="BT45" s="17">
        <f t="shared" ref="BT45:BT51" si="279">BT35/BS35-1</f>
        <v>-0.18499701268054769</v>
      </c>
      <c r="BU45" s="17">
        <f t="shared" ref="BU45:BU51" si="280">BU35/BT35-1</f>
        <v>-3.2841104184932135E-2</v>
      </c>
      <c r="BV45" s="17">
        <f t="shared" ref="BV45:BV51" si="281">BV35/BU35-1</f>
        <v>9.478420453032621E-2</v>
      </c>
      <c r="BW45" s="17">
        <f t="shared" ref="BW45:BW51" si="282">BW35/BV35-1</f>
        <v>9.0196580615267141E-3</v>
      </c>
      <c r="BX45" s="17">
        <f t="shared" ref="BX45:BX51" si="283">BX35/BW35-1</f>
        <v>-8.873482987855108E-2</v>
      </c>
      <c r="BY45" s="17">
        <f t="shared" ref="BY45:BY51" si="284">BY35/BX35-1</f>
        <v>0.15583111730864085</v>
      </c>
      <c r="BZ45" s="17">
        <f t="shared" ref="BZ45:BZ51" si="285">BZ35/BY35-1</f>
        <v>0.15666635716497934</v>
      </c>
      <c r="CA45" s="17">
        <f t="shared" ref="CA45:CA51" si="286">CA35/BZ35-1</f>
        <v>-0.10336584518995129</v>
      </c>
      <c r="CB45" s="17">
        <f t="shared" ref="CB45:CB51" si="287">CB35/CA35-1</f>
        <v>5.037565034587721E-2</v>
      </c>
      <c r="CC45" s="17">
        <f t="shared" ref="CC45:CC51" si="288">CC35/CB35-1</f>
        <v>0.52171677944957406</v>
      </c>
      <c r="CD45" s="17">
        <f t="shared" ref="CD45:CD51" si="289">CD35/CC35-1</f>
        <v>-1.0925976933375714E-2</v>
      </c>
      <c r="CE45" s="17">
        <f t="shared" ref="CE45:CE51" si="290">CE35/CD35-1</f>
        <v>-0.15006556072939869</v>
      </c>
      <c r="CF45" s="17">
        <f t="shared" ref="CF45:CF51" si="291">CF35/CE35-1</f>
        <v>-7.8178682650563713E-3</v>
      </c>
      <c r="CG45" s="17">
        <f t="shared" ref="CG45:CG51" si="292">CG35/CF35-1</f>
        <v>-3.6397117294672765E-2</v>
      </c>
      <c r="CH45" s="17">
        <f t="shared" ref="CH45:CH51" si="293">CH35/CG35-1</f>
        <v>-0.27777880128167876</v>
      </c>
      <c r="CI45" s="17">
        <f t="shared" ref="CI45:CI51" si="294">CI35/CH35-1</f>
        <v>0.12628042402745399</v>
      </c>
      <c r="CJ45" s="17">
        <f t="shared" ref="CJ45:CJ51" si="295">CJ35/CI35-1</f>
        <v>-3.561680717518978E-2</v>
      </c>
      <c r="CK45" s="17">
        <f t="shared" ref="CK45:CK51" si="296">CK35/CJ35-1</f>
        <v>3.3427022686207453E-2</v>
      </c>
      <c r="CL45" s="17">
        <f t="shared" ref="CL45:CL51" si="297">CL35/CK35-1</f>
        <v>-0.1570179501213983</v>
      </c>
      <c r="CM45" s="17">
        <f t="shared" ref="CM45:CM51" si="298">CM35/CL35-1</f>
        <v>8.5365853658538882E-3</v>
      </c>
      <c r="CN45" s="17">
        <f t="shared" ref="CN45:CN51" si="299">CN35/CM35-1</f>
        <v>0.15421724587383578</v>
      </c>
      <c r="CO45" s="17">
        <f t="shared" ref="CO45:CO51" si="300">CO35/CN35-1</f>
        <v>-4.4922213034364722E-2</v>
      </c>
      <c r="CP45" s="17">
        <f t="shared" ref="CP45:CP51" si="301">CP35/CO35-1</f>
        <v>8.4711322309421355E-2</v>
      </c>
      <c r="CQ45" s="17">
        <f t="shared" ref="CQ45:CQ51" si="302">CQ35/CP35-1</f>
        <v>4.782501843204745E-2</v>
      </c>
      <c r="CR45" s="17">
        <f t="shared" ref="CR45:CR51" si="303">CR35/CQ35-1</f>
        <v>-2.5098464753637084E-2</v>
      </c>
      <c r="CS45" s="17">
        <f t="shared" ref="CS45:CS51" si="304">CS35/CR35-1</f>
        <v>2.7327659174268604E-2</v>
      </c>
      <c r="CT45" s="17">
        <f t="shared" ref="CT45:CT51" si="305">CT35/CS35-1</f>
        <v>-0.13141894218344297</v>
      </c>
      <c r="CU45" s="17">
        <f t="shared" ref="CU45:CU51" si="306">CU35/CT35-1</f>
        <v>0.18450563255134678</v>
      </c>
      <c r="CV45" s="17">
        <f t="shared" ref="CV45:CV51" si="307">CV35/CU35-1</f>
        <v>-0.11331683711975182</v>
      </c>
      <c r="CW45" s="17">
        <f t="shared" ref="CW45:CW51" si="308">CW35/CV35-1</f>
        <v>0.11326619071902089</v>
      </c>
      <c r="CX45" s="17">
        <f t="shared" ref="CX45:CX51" si="309">CX35/CW35-1</f>
        <v>-0.10103766640900991</v>
      </c>
      <c r="CY45" s="17">
        <f t="shared" ref="CY45:CY51" si="310">CY35/CX35-1</f>
        <v>-5.2213583499325145E-2</v>
      </c>
      <c r="CZ45" s="17">
        <f t="shared" ref="CZ45:CZ51" si="311">CZ35/CY35-1</f>
        <v>9.8697466896948693E-2</v>
      </c>
      <c r="DA45" s="17">
        <f t="shared" ref="DA45:DA51" si="312">DA35/CZ35-1</f>
        <v>1.2403176782037395E-2</v>
      </c>
      <c r="DB45" s="17">
        <f t="shared" ref="DB45:DB51" si="313">DB35/DA35-1</f>
        <v>-1.290762504512466E-2</v>
      </c>
      <c r="DC45" s="17">
        <f t="shared" ref="DC45:DC51" si="314">DC35/DB35-1</f>
        <v>-3.2215714568655462E-2</v>
      </c>
      <c r="DD45" s="17">
        <f t="shared" ref="DD45:DD51" si="315">DD35/DC35-1</f>
        <v>0.13575817004807433</v>
      </c>
      <c r="DE45" s="17">
        <f t="shared" ref="DE45:DE51" si="316">DE35/DD35-1</f>
        <v>-3.8443830196385198E-3</v>
      </c>
      <c r="DF45" s="17">
        <f t="shared" ref="DF45:DF51" si="317">DF35/DE35-1</f>
        <v>3.4593266158761349E-2</v>
      </c>
      <c r="DG45" s="17">
        <f t="shared" ref="DG45:DG51" si="318">DG35/DF35-1</f>
        <v>-8.561663452542323E-2</v>
      </c>
      <c r="DH45" s="17">
        <f t="shared" ref="DH45:DH51" si="319">DH35/DG35-1</f>
        <v>-4.3247527481994452E-2</v>
      </c>
      <c r="DI45" s="17">
        <f t="shared" ref="DI45:DI51" si="320">DI35/DH35-1</f>
        <v>1.8539828666410907E-2</v>
      </c>
      <c r="DJ45" s="17">
        <f t="shared" ref="DJ45:DJ51" si="321">DJ35/DI35-1</f>
        <v>2.342428087986459E-2</v>
      </c>
      <c r="DK45" s="17">
        <f t="shared" ref="DK45:DK51" si="322">DK35/DJ35-1</f>
        <v>5.189695550351292E-2</v>
      </c>
      <c r="DL45" s="17">
        <f t="shared" ref="DL45:DL51" si="323">DL35/DK35-1</f>
        <v>4.6874107591940106E-2</v>
      </c>
      <c r="DM45" s="17">
        <f t="shared" ref="DM45:DM51" si="324">DM35/DL35-1</f>
        <v>0.24723542639731111</v>
      </c>
      <c r="DN45" s="17">
        <f t="shared" ref="DN45:DN51" si="325">DN35/DM35-1</f>
        <v>-6.1764011096954841E-2</v>
      </c>
      <c r="DO45" s="17">
        <f t="shared" ref="DO45:DO51" si="326">DO35/DN35-1</f>
        <v>-7.331805294021343E-2</v>
      </c>
      <c r="DP45" s="17">
        <f t="shared" ref="DP45:DP51" si="327">DP35/DO35-1</f>
        <v>-0.13907092023498413</v>
      </c>
      <c r="DQ45" s="17">
        <f t="shared" ref="DQ45:DQ51" si="328">DQ35/DP35-1</f>
        <v>0.39496661678794576</v>
      </c>
      <c r="DR45" s="17">
        <f t="shared" ref="DR45:DR51" si="329">DR35/DQ35-1</f>
        <v>-0.16588257155441688</v>
      </c>
      <c r="DS45" s="17">
        <f t="shared" ref="DS45:DS51" si="330">DS35/DR35-1</f>
        <v>8.7986028330047317E-2</v>
      </c>
      <c r="DT45" s="17">
        <f t="shared" ref="DT45:DT51" si="331">DT35/DS35-1</f>
        <v>2.7692465579553405E-2</v>
      </c>
      <c r="DU45" s="17">
        <f t="shared" ref="DU45:DU51" si="332">DU35/DT35-1</f>
        <v>4.3080493880312209E-2</v>
      </c>
      <c r="DV45" s="17">
        <f t="shared" ref="DV45:DV51" si="333">DV35/DU35-1</f>
        <v>6.600948935473272E-2</v>
      </c>
      <c r="DW45" s="17">
        <f t="shared" ref="DW45:DW51" si="334">DW35/DV35-1</f>
        <v>-4.6702726991544319E-3</v>
      </c>
      <c r="DX45" s="17">
        <f t="shared" ref="DX45:DX51" si="335">DX35/DW35-1</f>
        <v>9.7752810002420754E-2</v>
      </c>
      <c r="DY45" s="17">
        <f t="shared" ref="DY45:DY51" si="336">DY35/DX35-1</f>
        <v>7.8826108369357328E-2</v>
      </c>
      <c r="DZ45" s="17">
        <f t="shared" ref="DZ45:DZ51" si="337">DZ35/DY35-1</f>
        <v>-3.7376958019590178E-2</v>
      </c>
      <c r="EA45" s="17">
        <f t="shared" ref="EA45:EA51" si="338">EA35/DZ35-1</f>
        <v>-1.7124988171266065E-2</v>
      </c>
      <c r="EB45" s="17">
        <f t="shared" ref="EB45:EB51" si="339">EB35/EA35-1</f>
        <v>-8.8332405199070818E-3</v>
      </c>
      <c r="EC45" s="17">
        <f t="shared" ref="EC45:EC51" si="340">EC35/EB35-1</f>
        <v>-3.2365954871323654E-2</v>
      </c>
      <c r="ED45" s="17">
        <f t="shared" ref="ED45:ED51" si="341">ED35/EC35-1</f>
        <v>4.4412645995882905E-2</v>
      </c>
      <c r="EE45" s="17">
        <f t="shared" ref="EE45:EE51" si="342">EE35/ED35-1</f>
        <v>6.9609026599311008E-3</v>
      </c>
      <c r="EF45" s="17">
        <f t="shared" ref="EF45:EF51" si="343">EF35/EE35-1</f>
        <v>-8.1056383779769203E-2</v>
      </c>
      <c r="EG45" s="17">
        <f t="shared" ref="EG45:EG51" si="344">EG35/EF35-1</f>
        <v>-5.8491959758228185E-2</v>
      </c>
      <c r="EH45" s="17">
        <f t="shared" ref="EH45:EH51" si="345">EH35/EG35-1</f>
        <v>-3.131027777319062E-2</v>
      </c>
      <c r="EI45" s="17">
        <f t="shared" ref="EI45:EI51" si="346">EI35/EH35-1</f>
        <v>0.22674660745640018</v>
      </c>
      <c r="EJ45" s="17">
        <f t="shared" ref="EJ45:EJ51" si="347">EJ35/EI35-1</f>
        <v>2.2226636720623416E-2</v>
      </c>
      <c r="EK45" s="17">
        <f t="shared" ref="EK45:EK51" si="348">EK35/EJ35-1</f>
        <v>2.0028213534288408E-2</v>
      </c>
      <c r="EL45" s="17">
        <f t="shared" ref="EL45:EL51" si="349">EL35/EK35-1</f>
        <v>5.3404158828908477E-2</v>
      </c>
      <c r="EM45" s="17">
        <f t="shared" ref="EM45:EM51" si="350">EM35/EL35-1</f>
        <v>-1.5099470095075174E-2</v>
      </c>
      <c r="EN45" s="17">
        <f t="shared" ref="EN45:EN51" si="351">EN35/EM35-1</f>
        <v>-2.8385204632101368E-2</v>
      </c>
      <c r="EO45" s="17">
        <f t="shared" ref="EO45:EO51" si="352">EO35/EN35-1</f>
        <v>2.46058882140614E-2</v>
      </c>
      <c r="EP45" s="17">
        <f t="shared" ref="EP45:EP51" si="353">EP35/EO35-1</f>
        <v>-4.1493378652706081E-3</v>
      </c>
      <c r="EQ45" s="17">
        <f t="shared" ref="EQ45:EQ51" si="354">EQ35/EP35-1</f>
        <v>-5.2442313697690368E-3</v>
      </c>
      <c r="ER45" s="17">
        <f t="shared" ref="ER45:ER51" si="355">ER35/EQ35-1</f>
        <v>-3.0234492312346206E-2</v>
      </c>
      <c r="ES45" s="17">
        <f t="shared" ref="ES45:ES51" si="356">ES35/ER35-1</f>
        <v>6.5148865559062408E-2</v>
      </c>
      <c r="ET45" s="17">
        <f t="shared" ref="ET45:ET51" si="357">ET35/ES35-1</f>
        <v>-6.2743694412372708E-3</v>
      </c>
      <c r="EU45" s="17">
        <f t="shared" ref="EU45:EU51" si="358">EU35/ET35-1</f>
        <v>-1.9597024877056279E-2</v>
      </c>
      <c r="EV45" s="17">
        <f t="shared" ref="EV45:EV51" si="359">EV35/EU35-1</f>
        <v>-2.8748331719180009E-2</v>
      </c>
      <c r="EW45" s="17">
        <f t="shared" ref="EW45:EW51" si="360">EW35/EV35-1</f>
        <v>9.997474853577959E-2</v>
      </c>
      <c r="EX45" s="17">
        <f t="shared" ref="EX45:EX51" si="361">EX35/EW35-1</f>
        <v>2.8818828044196554E-2</v>
      </c>
      <c r="EY45" s="17">
        <f t="shared" ref="EY45:EY51" si="362">EY35/EX35-1</f>
        <v>-7.6595565244077291E-2</v>
      </c>
      <c r="EZ45" s="17">
        <f t="shared" ref="EZ45:EZ51" si="363">EZ35/EY35-1</f>
        <v>2.9603397593193526E-2</v>
      </c>
      <c r="FA45" s="17">
        <f t="shared" ref="FA45:FA51" si="364">FA35/EZ35-1</f>
        <v>2.1508219139235063E-2</v>
      </c>
      <c r="FB45" s="17">
        <f t="shared" ref="FB45:FB51" si="365">FB35/FA35-1</f>
        <v>-8.9726818313540235E-5</v>
      </c>
      <c r="FC45" s="17">
        <f t="shared" ref="FC45:FC51" si="366">FC35/FB35-1</f>
        <v>2.53248646797124E-2</v>
      </c>
      <c r="FD45" s="17">
        <f t="shared" ref="FD45:FD51" si="367">FD35/FC35-1</f>
        <v>-3.2165161294289146E-2</v>
      </c>
      <c r="FE45" s="17">
        <f t="shared" ref="FE45:FE51" si="368">FE35/FD35-1</f>
        <v>3.4358513671007174E-2</v>
      </c>
      <c r="FF45" s="17">
        <f t="shared" ref="FF45:FF51" si="369">FF35/FE35-1</f>
        <v>6.3491211048645191E-2</v>
      </c>
      <c r="FG45" s="17">
        <f t="shared" ref="FG45:FG51" si="370">FG35/FF35-1</f>
        <v>1.4663879208637765E-2</v>
      </c>
      <c r="FH45" s="17">
        <f t="shared" ref="FH45:FH51" si="371">FH35/FG35-1</f>
        <v>-3.6554589870847476E-3</v>
      </c>
      <c r="FI45" s="17">
        <f t="shared" ref="FI45:FI51" si="372">FI35/FH35-1</f>
        <v>4.6054015163436324E-2</v>
      </c>
      <c r="FJ45" s="17">
        <f t="shared" ref="FJ45:FJ51" si="373">FJ35/FI35-1</f>
        <v>-7.5870953836278954E-3</v>
      </c>
      <c r="FK45" s="17">
        <f t="shared" ref="FK45:FK51" si="374">FK35/FJ35-1</f>
        <v>6.8531657162638204E-3</v>
      </c>
      <c r="FL45" s="17">
        <f t="shared" ref="FL45:FL51" si="375">FL35/FK35-1</f>
        <v>2.4760061117867993E-2</v>
      </c>
      <c r="FM45" s="17">
        <f t="shared" ref="FM45:FM51" si="376">FM35/FL35-1</f>
        <v>-8.1176334328237898E-3</v>
      </c>
      <c r="FN45" s="17">
        <f t="shared" ref="FN45:FN51" si="377">FN35/FM35-1</f>
        <v>-2.5636438135826278E-2</v>
      </c>
      <c r="FO45" s="17">
        <f t="shared" ref="FO45:FO51" si="378">FO35/FN35-1</f>
        <v>-7.9433325047132519E-2</v>
      </c>
      <c r="FP45" s="17">
        <f t="shared" ref="FP45:FP51" si="379">FP35/FO35-1</f>
        <v>1.9953455582490953E-3</v>
      </c>
      <c r="FQ45" s="17">
        <f t="shared" ref="FQ45:FQ51" si="380">FQ35/FP35-1</f>
        <v>-2.3759699308235294E-2</v>
      </c>
      <c r="FR45" s="17">
        <f t="shared" ref="FR45:FR51" si="381">FR35/FQ35-1</f>
        <v>1.76372536617595E-2</v>
      </c>
      <c r="FS45" s="17">
        <f t="shared" ref="FS45:FS51" si="382">FS35/FR35-1</f>
        <v>-5.7692449986996186E-2</v>
      </c>
      <c r="FT45" s="17">
        <f t="shared" ref="FT45:FT51" si="383">FT35/FS35-1</f>
        <v>-8.4160590720201767E-2</v>
      </c>
      <c r="FU45" s="17">
        <f t="shared" ref="FU45:FU51" si="384">FU35/FT35-1</f>
        <v>-4.8884245886146038E-3</v>
      </c>
      <c r="FV45" s="17">
        <f t="shared" ref="FV45:FV51" si="385">FV35/FU35-1</f>
        <v>8.1437046836052129E-2</v>
      </c>
      <c r="FW45" s="17">
        <f t="shared" ref="FW45:FW51" si="386">FW35/FV35-1</f>
        <v>-5.0104319856947632E-2</v>
      </c>
      <c r="FX45" s="17">
        <f t="shared" ref="FX45:FX51" si="387">FX35/FW35-1</f>
        <v>-2.844830683516586E-2</v>
      </c>
      <c r="FY45" s="17">
        <f t="shared" ref="FY45:FY51" si="388">FY35/FX35-1</f>
        <v>-1.3364030233982138E-2</v>
      </c>
      <c r="FZ45" s="17">
        <f t="shared" ref="FZ45:FZ51" si="389">FZ35/FY35-1</f>
        <v>8.2812917321366086E-2</v>
      </c>
      <c r="GA45" s="17">
        <f t="shared" ref="GA45:GA51" si="390">GA35/FZ35-1</f>
        <v>3.4985990395405731E-2</v>
      </c>
      <c r="GB45" s="17">
        <f t="shared" ref="GB45:GB51" si="391">GB35/GA35-1</f>
        <v>1.3599158999067829E-2</v>
      </c>
      <c r="GC45" s="17">
        <f t="shared" ref="GC45:GC51" si="392">GC35/GB35-1</f>
        <v>7.6582748143684487E-2</v>
      </c>
      <c r="GD45" s="17">
        <f t="shared" ref="GD45:GD51" si="393">GD35/GC35-1</f>
        <v>2.7941160871515658E-2</v>
      </c>
      <c r="GE45" s="17">
        <f t="shared" ref="GE45:GE51" si="394">GE35/GD35-1</f>
        <v>-1.6546981355548551E-2</v>
      </c>
      <c r="GF45" s="17">
        <f t="shared" ref="GF45:GF51" si="395">GF35/GE35-1</f>
        <v>4.0050034361071463E-2</v>
      </c>
      <c r="GG45" s="17">
        <f t="shared" ref="GG45:GG51" si="396">GG35/GF35-1</f>
        <v>2.0898473654416438E-2</v>
      </c>
      <c r="GH45" s="17">
        <f t="shared" ref="GH45:GH51" si="397">GH35/GG35-1</f>
        <v>3.6806420514283733E-2</v>
      </c>
      <c r="GI45" s="17">
        <f t="shared" ref="GI45:GI51" si="398">GI35/GH35-1</f>
        <v>-1.100666624907054E-2</v>
      </c>
      <c r="GJ45" s="17">
        <f t="shared" ref="GJ45:GJ51" si="399">GJ35/GI35-1</f>
        <v>-9.3707726201917141E-2</v>
      </c>
      <c r="GK45" s="17">
        <f t="shared" ref="GK45:GK51" si="400">GK35/GJ35-1</f>
        <v>4.9928408301190386E-2</v>
      </c>
      <c r="GL45" s="17">
        <f t="shared" ref="GL45:GL51" si="401">GL35/GK35-1</f>
        <v>3.1337595818552E-2</v>
      </c>
      <c r="GM45" s="17">
        <f t="shared" ref="GM45:GM51" si="402">GM35/GL35-1</f>
        <v>-2.2894702496162322E-2</v>
      </c>
      <c r="GN45" s="17">
        <f t="shared" ref="GN45:GN51" si="403">GN35/GM35-1</f>
        <v>8.1009747417827072E-2</v>
      </c>
      <c r="GO45" s="17">
        <f t="shared" ref="GO45:GO51" si="404">GO35/GN35-1</f>
        <v>-4.6878495848566848E-3</v>
      </c>
      <c r="GP45" s="17">
        <f t="shared" ref="GP45:GP51" si="405">GP35/GO35-1</f>
        <v>-4.5577821452297718E-2</v>
      </c>
      <c r="GQ45" s="17">
        <f t="shared" ref="GQ45:GQ51" si="406">GQ35/GP35-1</f>
        <v>4.1553249144935522E-2</v>
      </c>
      <c r="GR45" s="17">
        <f t="shared" ref="GR45:GR51" si="407">GR35/GQ35-1</f>
        <v>1.9976932498771305E-2</v>
      </c>
      <c r="GS45" s="17">
        <f t="shared" ref="GS45:GS51" si="408">GS35/GR35-1</f>
        <v>-6.1436024191756533E-2</v>
      </c>
      <c r="GT45" s="17">
        <f t="shared" ref="GT45:GT51" si="409">GT35/GS35-1</f>
        <v>3.6385533856603258E-2</v>
      </c>
      <c r="GU45" s="17">
        <f t="shared" ref="GU45:GU51" si="410">GU35/GT35-1</f>
        <v>-3.4834837249025474E-2</v>
      </c>
      <c r="GV45" s="17">
        <f t="shared" ref="GV45:GV51" si="411">GV35/GU35-1</f>
        <v>-9.3106531300809481E-3</v>
      </c>
      <c r="GW45" s="17">
        <f t="shared" ref="GW45:GW51" si="412">GW35/GV35-1</f>
        <v>4.9766832282477136E-2</v>
      </c>
      <c r="GX45" s="17">
        <f t="shared" ref="GX45:GX51" si="413">GX35/GW35-1</f>
        <v>-7.6406368943694791E-2</v>
      </c>
      <c r="GY45" s="17">
        <f t="shared" ref="GY45:GY51" si="414">GY35/GX35-1</f>
        <v>3.4794562661533135E-5</v>
      </c>
      <c r="GZ45" s="17">
        <f t="shared" ref="GZ45:GZ51" si="415">GZ35/GY35-1</f>
        <v>-2.1667628066180056E-2</v>
      </c>
      <c r="HA45" s="17">
        <f t="shared" ref="HA45:HA51" si="416">HA35/GZ35-1</f>
        <v>4.1118144013952529E-2</v>
      </c>
      <c r="HB45" s="17">
        <f t="shared" ref="HB45:HB51" si="417">HB35/HA35-1</f>
        <v>-2.1156865728579999E-2</v>
      </c>
      <c r="HC45" s="17">
        <f t="shared" ref="HC45:HC51" si="418">HC35/HB35-1</f>
        <v>7.9596251212330493E-3</v>
      </c>
      <c r="HD45" s="17">
        <f t="shared" ref="HD45:HD51" si="419">HD35/HC35-1</f>
        <v>-2.0492016161726467E-2</v>
      </c>
      <c r="HE45" s="17">
        <f t="shared" ref="HE45:HE51" si="420">HE35/HD35-1</f>
        <v>2.4240527785912125E-2</v>
      </c>
      <c r="HF45" s="17">
        <f t="shared" ref="HF45:HF51" si="421">HF35/HE35-1</f>
        <v>0.1189154614498813</v>
      </c>
      <c r="HG45" s="17">
        <f t="shared" ref="HG45:HG51" si="422">HG35/HF35-1</f>
        <v>-2.9193037223076201E-2</v>
      </c>
      <c r="HH45" s="17">
        <f t="shared" ref="HH45:HH51" si="423">HH35/HG35-1</f>
        <v>-6.3755922735273529E-3</v>
      </c>
      <c r="HI45" s="17">
        <f t="shared" ref="HI45:HI51" si="424">HI35/HH35-1</f>
        <v>-5.442534932260934E-2</v>
      </c>
      <c r="HJ45" s="17">
        <f t="shared" ref="HJ45:HJ51" si="425">HJ35/HI35-1</f>
        <v>2.7131586201937008E-2</v>
      </c>
      <c r="HK45" s="17">
        <f t="shared" ref="HK45:HK51" si="426">HK35/HJ35-1</f>
        <v>1.078760222386399E-2</v>
      </c>
      <c r="HL45" s="17">
        <f t="shared" ref="HL45:HL51" si="427">HL35/HK35-1</f>
        <v>-3.5437969641695766E-2</v>
      </c>
      <c r="HM45" s="17">
        <f t="shared" ref="HM45:HM51" si="428">HM35/HL35-1</f>
        <v>2.7888989390934427E-2</v>
      </c>
      <c r="HN45" s="17">
        <f t="shared" ref="HN45:HN51" si="429">HN35/HM35-1</f>
        <v>7.3890362641610974E-3</v>
      </c>
      <c r="HO45" s="17">
        <f t="shared" ref="HO45:HO51" si="430">HO35/HN35-1</f>
        <v>-3.4166774327144211E-2</v>
      </c>
      <c r="HP45" s="17">
        <f t="shared" ref="HP45:HP51" si="431">HP35/HO35-1</f>
        <v>4.8742583009018459E-2</v>
      </c>
      <c r="HQ45" s="17">
        <f t="shared" ref="HQ45:HQ51" si="432">HQ35/HP35-1</f>
        <v>1.510362690575473E-4</v>
      </c>
      <c r="HR45" s="17">
        <f t="shared" ref="HR45:HR51" si="433">HR35/HQ35-1</f>
        <v>4.6245797212696615E-2</v>
      </c>
      <c r="HS45" s="17">
        <f t="shared" ref="HS45:HS51" si="434">HS35/HR35-1</f>
        <v>-9.2836973273539791E-2</v>
      </c>
      <c r="HT45" s="17">
        <f t="shared" ref="HT45:HT51" si="435">HT35/HS35-1</f>
        <v>-1.1082766302951796E-2</v>
      </c>
      <c r="HU45" s="17">
        <f t="shared" ref="HU45:HU51" si="436">HU35/HT35-1</f>
        <v>-3.937509283594709E-4</v>
      </c>
      <c r="HV45" s="17">
        <f t="shared" ref="HV45:HV51" si="437">HV35/HU35-1</f>
        <v>-1.4020661707831783E-2</v>
      </c>
      <c r="HW45" s="17">
        <f t="shared" ref="HW45:HW51" si="438">HW35/HV35-1</f>
        <v>-5.9039188961582001E-2</v>
      </c>
      <c r="HX45" s="17">
        <f t="shared" ref="HX45:HX51" si="439">HX35/HW35-1</f>
        <v>-3.3630742909536271E-2</v>
      </c>
      <c r="HY45" s="17">
        <f t="shared" ref="HY45:HY51" si="440">HY35/HX35-1</f>
        <v>5.85293374221727E-2</v>
      </c>
      <c r="HZ45" s="17">
        <f t="shared" ref="HZ45:HZ51" si="441">HZ35/HY35-1</f>
        <v>-7.161416087767547E-4</v>
      </c>
      <c r="IA45" s="17">
        <f t="shared" ref="IA45:IA51" si="442">IA35/HZ35-1</f>
        <v>-2.4118685924107264E-2</v>
      </c>
      <c r="IB45" s="17">
        <f t="shared" ref="IB45:IB51" si="443">IB35/IA35-1</f>
        <v>1.7251518915077479E-2</v>
      </c>
      <c r="IC45" s="17">
        <f t="shared" ref="IC45:IC51" si="444">IC35/IB35-1</f>
        <v>-6.421388402775019E-2</v>
      </c>
      <c r="ID45" s="17">
        <f t="shared" ref="ID45:ID51" si="445">ID35/IC35-1</f>
        <v>0.10073935171855553</v>
      </c>
      <c r="IE45" s="17">
        <f t="shared" ref="IE45:IE51" si="446">IE35/ID35-1</f>
        <v>-9.9112228805551927E-2</v>
      </c>
      <c r="IF45" s="17">
        <f t="shared" ref="IF45:IF51" si="447">IF35/IE35-1</f>
        <v>-1.870234292524986E-2</v>
      </c>
      <c r="IG45" s="17">
        <f t="shared" ref="IG45:IG51" si="448">IG35/IF35-1</f>
        <v>-9.8908414544957135E-2</v>
      </c>
      <c r="IH45" s="17">
        <f t="shared" ref="IH45:IH51" si="449">IH35/IG35-1</f>
        <v>-1.2915948669507737E-2</v>
      </c>
      <c r="II45" s="17">
        <f t="shared" ref="II45:II51" si="450">II35/IH35-1</f>
        <v>-1.4701162220109865E-2</v>
      </c>
      <c r="IJ45" s="17">
        <f t="shared" ref="IJ45:IJ51" si="451">IJ35/II35-1</f>
        <v>-3.7804499116468326E-3</v>
      </c>
      <c r="IK45" s="17">
        <f t="shared" ref="IK45:IK51" si="452">IK35/IJ35-1</f>
        <v>3.3853300041437162E-2</v>
      </c>
      <c r="IL45" s="17">
        <f t="shared" ref="IL45:IL51" si="453">IL35/IK35-1</f>
        <v>-9.3102833181399114E-2</v>
      </c>
      <c r="IM45" s="17">
        <f t="shared" ref="IM45:IM51" si="454">IM35/IL35-1</f>
        <v>2.3363854256125416E-2</v>
      </c>
      <c r="IN45" s="17">
        <f t="shared" ref="IN45:IN51" si="455">IN35/IM35-1</f>
        <v>1.5439479812781043E-2</v>
      </c>
      <c r="IO45" s="17">
        <f t="shared" ref="IO45:IO51" si="456">IO35/IN35-1</f>
        <v>1.1537931028972492E-2</v>
      </c>
      <c r="IP45" s="17">
        <f t="shared" ref="IP45:IP51" si="457">IP35/IO35-1</f>
        <v>-1.1478944238851319E-2</v>
      </c>
      <c r="IQ45" s="17">
        <f t="shared" ref="IQ45:JM51" si="458">IQ35/IP35-1</f>
        <v>-5.8474953954713138E-2</v>
      </c>
      <c r="IR45" s="17">
        <f t="shared" ref="IR45:IR51" si="459">IR35/IQ35-1</f>
        <v>-3.1029106157306474E-3</v>
      </c>
      <c r="IS45" s="17">
        <f t="shared" si="458"/>
        <v>-0.23951815683374189</v>
      </c>
      <c r="IT45" s="17">
        <f t="shared" si="458"/>
        <v>-3.7195935863665541E-2</v>
      </c>
      <c r="IU45" s="17">
        <f t="shared" si="458"/>
        <v>-0.21286753668581326</v>
      </c>
      <c r="IV45" s="17">
        <f t="shared" si="458"/>
        <v>-3.9064305258879495E-2</v>
      </c>
      <c r="IW45" s="17">
        <f t="shared" si="458"/>
        <v>2.6577447320108583E-3</v>
      </c>
      <c r="IX45" s="17">
        <f t="shared" si="458"/>
        <v>-4.3284694278914793E-2</v>
      </c>
      <c r="IY45" s="17">
        <f t="shared" si="458"/>
        <v>-2.1540923309448123E-2</v>
      </c>
      <c r="IZ45" s="17">
        <f t="shared" si="458"/>
        <v>2.4805331563430677E-2</v>
      </c>
      <c r="JA45" s="17">
        <f t="shared" si="458"/>
        <v>2.2970176113488394E-2</v>
      </c>
      <c r="JB45" s="17">
        <f t="shared" si="458"/>
        <v>0.16631070778986534</v>
      </c>
      <c r="JC45" s="17">
        <f t="shared" si="458"/>
        <v>-0.15069939211445949</v>
      </c>
      <c r="JD45" s="17">
        <f t="shared" si="458"/>
        <v>-0.1161006807081334</v>
      </c>
      <c r="JE45" s="17">
        <f t="shared" si="458"/>
        <v>-6.4525257412081927E-2</v>
      </c>
      <c r="JF45" s="17">
        <f t="shared" si="458"/>
        <v>-2.9502511337805903E-2</v>
      </c>
      <c r="JG45" s="17">
        <f t="shared" si="458"/>
        <v>7.254018115818428E-2</v>
      </c>
      <c r="JH45" s="17">
        <f t="shared" si="458"/>
        <v>0.13520046436659006</v>
      </c>
      <c r="JI45" s="17">
        <f t="shared" si="458"/>
        <v>3.9891318593199943E-2</v>
      </c>
      <c r="JJ45" s="17">
        <f t="shared" si="458"/>
        <v>-3.4352826987165686E-2</v>
      </c>
      <c r="JK45" s="17">
        <f t="shared" si="458"/>
        <v>0.12255583124190217</v>
      </c>
      <c r="JL45" s="17">
        <f t="shared" si="458"/>
        <v>0.10521782724621098</v>
      </c>
      <c r="JM45" s="17">
        <f t="shared" si="458"/>
        <v>-3.5209575646293345E-2</v>
      </c>
      <c r="JN45" s="17">
        <f t="shared" ref="JN45:JO51" si="460">JN35/JM35-1</f>
        <v>0.11707478887363076</v>
      </c>
      <c r="JO45" s="17">
        <f t="shared" si="460"/>
        <v>-0.12527936945811591</v>
      </c>
      <c r="JP45" s="17">
        <f t="shared" ref="JP45:KM45" si="461">JP35/JO35-1</f>
        <v>3.8612438084143941E-2</v>
      </c>
      <c r="JQ45" s="17">
        <f t="shared" si="461"/>
        <v>-4.2634212398874549E-2</v>
      </c>
      <c r="JR45" s="17">
        <f t="shared" si="461"/>
        <v>5.0352676399260332E-2</v>
      </c>
      <c r="JS45" s="17">
        <f t="shared" si="461"/>
        <v>5.229409361833004E-2</v>
      </c>
      <c r="JT45" s="17">
        <f t="shared" si="461"/>
        <v>-5.6258075737156688E-3</v>
      </c>
      <c r="JU45" s="17">
        <f t="shared" si="461"/>
        <v>-6.5015397542157349E-2</v>
      </c>
      <c r="JV45" s="17">
        <f t="shared" si="461"/>
        <v>8.1573669721732411E-2</v>
      </c>
      <c r="JW45" s="17">
        <f t="shared" si="461"/>
        <v>-1.5518430977786712E-3</v>
      </c>
      <c r="JX45" s="17">
        <f t="shared" si="461"/>
        <v>0.1407211681080589</v>
      </c>
      <c r="JY45" s="17">
        <f t="shared" si="461"/>
        <v>5.4841654569161902E-2</v>
      </c>
      <c r="JZ45" s="17">
        <f t="shared" si="461"/>
        <v>0.10288957981561775</v>
      </c>
      <c r="KA45" s="17">
        <f t="shared" si="461"/>
        <v>-5.21549864015729E-2</v>
      </c>
      <c r="KB45" s="17">
        <f t="shared" si="461"/>
        <v>-9.6124946289966373E-2</v>
      </c>
      <c r="KC45" s="17">
        <f t="shared" si="461"/>
        <v>-1.5088941018836177E-2</v>
      </c>
      <c r="KD45" s="17">
        <f t="shared" si="461"/>
        <v>-5.3531854018461056E-2</v>
      </c>
      <c r="KE45" s="17">
        <f t="shared" si="461"/>
        <v>-7.5601634191695632E-2</v>
      </c>
      <c r="KF45" s="17">
        <f t="shared" si="461"/>
        <v>0.11766732158839366</v>
      </c>
      <c r="KG45" s="17">
        <f t="shared" si="461"/>
        <v>4.5458756922780452E-3</v>
      </c>
      <c r="KH45" s="17">
        <f t="shared" si="461"/>
        <v>2.773623687603255E-3</v>
      </c>
      <c r="KI45" s="17">
        <f t="shared" si="461"/>
        <v>4.4360865125410154E-2</v>
      </c>
      <c r="KJ45" s="17">
        <f t="shared" si="461"/>
        <v>0.12411515231387082</v>
      </c>
      <c r="KK45" s="17">
        <f t="shared" si="461"/>
        <v>1.9851704571467454E-2</v>
      </c>
      <c r="KL45" s="17">
        <f t="shared" si="461"/>
        <v>0.15692837762074441</v>
      </c>
      <c r="KM45" s="17">
        <f t="shared" si="461"/>
        <v>-0.15132707122005362</v>
      </c>
      <c r="KN45" s="17">
        <f t="shared" ref="KN45:KN51" si="462">KN35/KM35-1</f>
        <v>-3.5374452830142733E-2</v>
      </c>
      <c r="KO45" s="17">
        <f t="shared" ref="KO45:LY51" si="463">KO35/KN35-1</f>
        <v>3.04528670487898E-2</v>
      </c>
      <c r="KP45" s="17">
        <f t="shared" si="463"/>
        <v>-0.10011620103358665</v>
      </c>
      <c r="KQ45" s="17">
        <f t="shared" si="463"/>
        <v>2.5559377270580663E-2</v>
      </c>
      <c r="KR45" s="17">
        <f t="shared" si="463"/>
        <v>5.2234080663352112E-2</v>
      </c>
      <c r="KS45" s="17">
        <f t="shared" si="463"/>
        <v>-6.736418607076522E-3</v>
      </c>
      <c r="KT45" s="17">
        <f t="shared" si="463"/>
        <v>2.2358849797033065E-2</v>
      </c>
      <c r="KU45" s="17">
        <f t="shared" si="463"/>
        <v>6.211122005928571E-2</v>
      </c>
      <c r="KV45" s="17">
        <f t="shared" si="463"/>
        <v>6.9946526702282297E-2</v>
      </c>
      <c r="KW45" s="17">
        <f t="shared" si="463"/>
        <v>-9.0965530819326901E-3</v>
      </c>
      <c r="KX45" s="17">
        <f t="shared" si="463"/>
        <v>8.4828466778684941E-2</v>
      </c>
      <c r="KY45" s="17">
        <f t="shared" si="463"/>
        <v>-7.3719252152951498E-2</v>
      </c>
      <c r="KZ45" s="17">
        <f t="shared" si="463"/>
        <v>-0.10420240031470018</v>
      </c>
      <c r="LA45" s="17">
        <f t="shared" si="463"/>
        <v>-0.38257804597877898</v>
      </c>
      <c r="LB45" s="17">
        <f t="shared" si="463"/>
        <v>-1.400413916231158E-2</v>
      </c>
      <c r="LC45" s="17">
        <f t="shared" si="463"/>
        <v>2.4514800424804806E-2</v>
      </c>
      <c r="LD45" s="17">
        <f t="shared" si="463"/>
        <v>1.0337854604073771E-2</v>
      </c>
      <c r="LE45" s="17">
        <f t="shared" si="463"/>
        <v>2.9565789460641367E-2</v>
      </c>
      <c r="LF45" s="17">
        <f t="shared" si="463"/>
        <v>2.0203955522455574E-2</v>
      </c>
      <c r="LG45" s="17">
        <f t="shared" si="463"/>
        <v>-9.3936597623159868E-3</v>
      </c>
      <c r="LH45" s="17">
        <f t="shared" si="463"/>
        <v>-8.6222796011281577E-3</v>
      </c>
      <c r="LI45" s="17">
        <f t="shared" si="463"/>
        <v>9.7024562109115031E-2</v>
      </c>
      <c r="LJ45" s="17">
        <f t="shared" si="463"/>
        <v>-2.8119670974057209E-2</v>
      </c>
      <c r="LK45" s="17">
        <f t="shared" si="463"/>
        <v>2.2887481431504986E-2</v>
      </c>
      <c r="LL45" s="17">
        <f t="shared" si="463"/>
        <v>-0.12730921962817654</v>
      </c>
      <c r="LM45" s="17">
        <f t="shared" si="463"/>
        <v>-0.1377045415315109</v>
      </c>
      <c r="LN45" s="17">
        <f t="shared" si="463"/>
        <v>4.4085347893519256E-2</v>
      </c>
      <c r="LO45" s="17">
        <f t="shared" si="463"/>
        <v>1.8977913503326338E-3</v>
      </c>
      <c r="LP45" s="17">
        <f t="shared" si="463"/>
        <v>2.3567724790003908E-2</v>
      </c>
      <c r="LQ45" s="17">
        <f t="shared" si="463"/>
        <v>8.4570672392024981E-2</v>
      </c>
      <c r="LR45" s="17">
        <f t="shared" si="463"/>
        <v>-5.4149801388712615E-2</v>
      </c>
      <c r="LS45" s="17">
        <f t="shared" si="463"/>
        <v>-3.6076482142653243E-2</v>
      </c>
      <c r="LT45" s="17">
        <f t="shared" si="463"/>
        <v>3.6654616528664752E-2</v>
      </c>
      <c r="LU45" s="17">
        <f t="shared" si="463"/>
        <v>0.13217833613986318</v>
      </c>
      <c r="LV45" s="17">
        <f t="shared" si="463"/>
        <v>-2.9235322154807286E-2</v>
      </c>
      <c r="LW45" s="17">
        <f t="shared" si="463"/>
        <v>-9.5314729583100277E-3</v>
      </c>
      <c r="LX45" s="17">
        <f t="shared" si="463"/>
        <v>7.3370082886659249E-2</v>
      </c>
      <c r="LY45" s="17">
        <f t="shared" si="463"/>
        <v>2.1099666410109519E-2</v>
      </c>
      <c r="LZ45" s="17">
        <f t="shared" ref="LZ45:NG47" si="464">LZ35/LY35-1</f>
        <v>-2.1962801242049856E-2</v>
      </c>
      <c r="MA45" s="17">
        <f t="shared" si="464"/>
        <v>-2.923565458353039E-3</v>
      </c>
      <c r="MB45" s="17">
        <f t="shared" si="464"/>
        <v>2.5750361662014942E-2</v>
      </c>
      <c r="MC45" s="17">
        <f t="shared" si="464"/>
        <v>6.1755912681344061E-2</v>
      </c>
      <c r="MD45" s="17">
        <f t="shared" si="464"/>
        <v>3.0885710082636075E-2</v>
      </c>
      <c r="ME45" s="17">
        <f t="shared" si="464"/>
        <v>8.6139295239854974E-2</v>
      </c>
      <c r="MF45" s="17">
        <f t="shared" si="464"/>
        <v>9.235135839944042E-2</v>
      </c>
      <c r="MG45" s="17">
        <f t="shared" si="464"/>
        <v>6.0366925352096201E-2</v>
      </c>
      <c r="MH45" s="17">
        <f t="shared" si="464"/>
        <v>8.0473186537794339E-2</v>
      </c>
      <c r="MI45" s="17">
        <f t="shared" si="464"/>
        <v>6.9292954756128289E-4</v>
      </c>
      <c r="MJ45" s="17">
        <f t="shared" si="464"/>
        <v>-2.2354989005447745E-2</v>
      </c>
      <c r="MK45" s="17">
        <f t="shared" si="464"/>
        <v>-9.184783527592999E-3</v>
      </c>
      <c r="ML45" s="17">
        <f t="shared" si="464"/>
        <v>7.1919587060794044E-2</v>
      </c>
      <c r="MM45" s="17">
        <f t="shared" si="464"/>
        <v>5.372912061150581E-2</v>
      </c>
      <c r="MN45" s="17">
        <f t="shared" si="464"/>
        <v>5.7725952225450516E-2</v>
      </c>
      <c r="MO45" s="17">
        <f t="shared" si="464"/>
        <v>2.427857983584647E-2</v>
      </c>
      <c r="MP45" s="17">
        <f t="shared" si="464"/>
        <v>4.7243724443490009E-2</v>
      </c>
      <c r="MQ45" s="17">
        <f t="shared" si="464"/>
        <v>-2.2537089378349751E-2</v>
      </c>
      <c r="MR45" s="17">
        <f t="shared" si="464"/>
        <v>4.5601653618909666E-2</v>
      </c>
      <c r="MS45" s="17">
        <f t="shared" si="464"/>
        <v>2.354388416126052E-2</v>
      </c>
      <c r="MT45" s="17">
        <f t="shared" si="464"/>
        <v>3.1586947835912982E-2</v>
      </c>
      <c r="MU45" s="17">
        <f t="shared" si="464"/>
        <v>-5.9114610662010403E-2</v>
      </c>
      <c r="MV45" s="17">
        <f t="shared" si="464"/>
        <v>-4.248297985380689E-2</v>
      </c>
      <c r="MW45" s="17">
        <f t="shared" si="464"/>
        <v>1.8799378028392821E-2</v>
      </c>
      <c r="MX45" s="17">
        <f t="shared" si="464"/>
        <v>-9.1445437257381412E-3</v>
      </c>
      <c r="MY45" s="17">
        <f t="shared" si="464"/>
        <v>-1.2359141236256366E-2</v>
      </c>
      <c r="MZ45" s="17">
        <f t="shared" si="464"/>
        <v>-4.9996127995899364E-4</v>
      </c>
      <c r="NA45" s="17">
        <f t="shared" si="464"/>
        <v>7.605362327141707E-3</v>
      </c>
      <c r="NB45" s="17">
        <f t="shared" si="464"/>
        <v>-2.25671464978634E-2</v>
      </c>
      <c r="NC45" s="17">
        <f t="shared" si="464"/>
        <v>2.1677327301723226E-2</v>
      </c>
      <c r="ND45" s="17">
        <f t="shared" si="464"/>
        <v>5.8469190320377784E-2</v>
      </c>
      <c r="NE45" s="17">
        <f t="shared" si="464"/>
        <v>-7.4701188550065911E-3</v>
      </c>
      <c r="NF45" s="17">
        <f t="shared" si="464"/>
        <v>-5.1191436313285821E-2</v>
      </c>
      <c r="NG45" s="17">
        <f t="shared" si="464"/>
        <v>-5.6444581911103353E-2</v>
      </c>
      <c r="NH45" s="17">
        <f t="shared" ref="NH45:NI51" si="465">NH35/NG35-1</f>
        <v>-5.2796609892942659E-2</v>
      </c>
      <c r="NI45" s="17">
        <f t="shared" si="465"/>
        <v>-1.8705835012275518E-2</v>
      </c>
      <c r="NJ45" s="17">
        <f t="shared" ref="NJ45:NU45" si="466">NJ35/NI35-1</f>
        <v>5.7259201304056928E-2</v>
      </c>
      <c r="NK45" s="17">
        <f t="shared" si="466"/>
        <v>-3.8427805318813624E-2</v>
      </c>
      <c r="NL45" s="17">
        <f t="shared" si="466"/>
        <v>3.7667583564918727E-2</v>
      </c>
      <c r="NM45" s="17">
        <f t="shared" si="466"/>
        <v>-3.5205703281131151E-2</v>
      </c>
      <c r="NN45" s="17">
        <f t="shared" si="466"/>
        <v>4.5863705609822114E-2</v>
      </c>
      <c r="NO45" s="17">
        <f t="shared" si="466"/>
        <v>4.4075517301166434E-2</v>
      </c>
      <c r="NP45" s="17">
        <f t="shared" si="466"/>
        <v>7.0991614419778637E-2</v>
      </c>
      <c r="NQ45" s="17">
        <f t="shared" si="466"/>
        <v>5.8650668030413522E-2</v>
      </c>
      <c r="NR45" s="17">
        <f t="shared" si="466"/>
        <v>-5.5857094409673569E-2</v>
      </c>
      <c r="NS45" s="17">
        <f t="shared" si="466"/>
        <v>-1.1120477540451756E-2</v>
      </c>
      <c r="NT45" s="17">
        <f t="shared" si="466"/>
        <v>-1.0218510055727381E-2</v>
      </c>
      <c r="NU45" s="17">
        <f t="shared" si="466"/>
        <v>-4.8365022198920693E-2</v>
      </c>
    </row>
    <row r="46" spans="1:385" outlineLevel="1" x14ac:dyDescent="0.75">
      <c r="A46" s="11" t="s">
        <v>19</v>
      </c>
      <c r="B46" s="18" t="s">
        <v>3</v>
      </c>
      <c r="C46" s="18">
        <f t="shared" ref="C46:AH46" si="467">C36/B36-1</f>
        <v>8.1595584481878536E-2</v>
      </c>
      <c r="D46" s="18">
        <f t="shared" si="467"/>
        <v>0.188984143843411</v>
      </c>
      <c r="E46" s="18">
        <f t="shared" si="467"/>
        <v>7.3889739663093534E-2</v>
      </c>
      <c r="F46" s="18">
        <f t="shared" si="467"/>
        <v>4.3672014260249581E-2</v>
      </c>
      <c r="G46" s="18">
        <f t="shared" si="467"/>
        <v>4.9985767150583449E-2</v>
      </c>
      <c r="H46" s="18">
        <f t="shared" si="467"/>
        <v>3.714146288564768E-2</v>
      </c>
      <c r="I46" s="18">
        <f t="shared" si="467"/>
        <v>6.8067754077791864E-2</v>
      </c>
      <c r="J46" s="18">
        <f t="shared" si="467"/>
        <v>-1.8697993147332337E-2</v>
      </c>
      <c r="K46" s="18">
        <f t="shared" si="467"/>
        <v>-8.8737031125299404E-2</v>
      </c>
      <c r="L46" s="18">
        <f t="shared" si="467"/>
        <v>1.6694947725655496E-2</v>
      </c>
      <c r="M46" s="18">
        <f t="shared" si="467"/>
        <v>-7.1659308711101488E-2</v>
      </c>
      <c r="N46" s="18">
        <f t="shared" si="467"/>
        <v>-7.8060662297743888E-2</v>
      </c>
      <c r="O46" s="18">
        <f t="shared" si="467"/>
        <v>1.9123104988362449E-2</v>
      </c>
      <c r="P46" s="18">
        <f t="shared" si="467"/>
        <v>-4.4503425714461975E-2</v>
      </c>
      <c r="Q46" s="18">
        <f t="shared" si="467"/>
        <v>1.711886304909549E-2</v>
      </c>
      <c r="R46" s="18">
        <f t="shared" si="467"/>
        <v>4.6872022864401286E-2</v>
      </c>
      <c r="S46" s="18">
        <f t="shared" si="467"/>
        <v>3.4581083540616842E-3</v>
      </c>
      <c r="T46" s="18">
        <f t="shared" si="467"/>
        <v>-2.2249093107617912E-2</v>
      </c>
      <c r="U46" s="18">
        <f t="shared" si="467"/>
        <v>2.8815236210734563E-2</v>
      </c>
      <c r="V46" s="18">
        <f t="shared" si="467"/>
        <v>0.12237047722081984</v>
      </c>
      <c r="W46" s="18">
        <f t="shared" si="467"/>
        <v>8.546642390489434E-2</v>
      </c>
      <c r="X46" s="18">
        <f t="shared" si="467"/>
        <v>3.4040453872719034E-3</v>
      </c>
      <c r="Y46" s="18">
        <f t="shared" si="467"/>
        <v>7.8666601111165857E-3</v>
      </c>
      <c r="Z46" s="18">
        <f t="shared" si="467"/>
        <v>9.7565734913898083E-3</v>
      </c>
      <c r="AA46" s="18">
        <f t="shared" si="467"/>
        <v>1.1449828494130232E-2</v>
      </c>
      <c r="AB46" s="18">
        <f t="shared" si="467"/>
        <v>-1.375620940007638E-2</v>
      </c>
      <c r="AC46" s="18">
        <f t="shared" si="467"/>
        <v>-3.9713289422707021E-3</v>
      </c>
      <c r="AD46" s="18">
        <f t="shared" si="467"/>
        <v>5.2270738111446002E-2</v>
      </c>
      <c r="AE46" s="18">
        <f t="shared" si="467"/>
        <v>3.3270181599740489E-3</v>
      </c>
      <c r="AF46" s="18">
        <f t="shared" si="467"/>
        <v>9.9479574448488872E-3</v>
      </c>
      <c r="AG46" s="18">
        <f t="shared" si="467"/>
        <v>1.6234210406311123E-2</v>
      </c>
      <c r="AH46" s="18">
        <f t="shared" si="467"/>
        <v>-2.1718644828360056E-2</v>
      </c>
      <c r="AI46" s="18">
        <f t="shared" ref="AI46:BI46" si="468">AI36/AH36-1</f>
        <v>-8.485849272969137E-3</v>
      </c>
      <c r="AJ46" s="18">
        <f t="shared" si="468"/>
        <v>1.6237971872687051E-2</v>
      </c>
      <c r="AK46" s="18">
        <f t="shared" si="468"/>
        <v>-4.4111621978422111E-2</v>
      </c>
      <c r="AL46" s="18">
        <f t="shared" si="468"/>
        <v>-1.3429850461948778E-2</v>
      </c>
      <c r="AM46" s="18">
        <f t="shared" si="468"/>
        <v>2.7708051747441509E-2</v>
      </c>
      <c r="AN46" s="18">
        <f t="shared" si="468"/>
        <v>-3.0953499295443776E-2</v>
      </c>
      <c r="AO46" s="18">
        <f t="shared" si="468"/>
        <v>-4.362367311327997E-4</v>
      </c>
      <c r="AP46" s="18">
        <f t="shared" si="468"/>
        <v>3.4380758413345092E-2</v>
      </c>
      <c r="AQ46" s="18">
        <f t="shared" si="468"/>
        <v>-6.2397449721063092E-2</v>
      </c>
      <c r="AR46" s="18">
        <f t="shared" si="468"/>
        <v>-8.5899999999999865E-2</v>
      </c>
      <c r="AS46" s="18">
        <f t="shared" si="468"/>
        <v>-9.1893665900886212E-3</v>
      </c>
      <c r="AT46" s="18">
        <f t="shared" si="468"/>
        <v>4.4882411394501442E-2</v>
      </c>
      <c r="AU46" s="18">
        <f t="shared" si="468"/>
        <v>-3.5399165213715333E-3</v>
      </c>
      <c r="AV46" s="18">
        <f t="shared" si="468"/>
        <v>-0.116542948038176</v>
      </c>
      <c r="AW46" s="18">
        <f t="shared" si="468"/>
        <v>-5.653583003240914E-2</v>
      </c>
      <c r="AX46" s="18">
        <f t="shared" si="468"/>
        <v>7.9516539440203537E-2</v>
      </c>
      <c r="AY46" s="18">
        <f t="shared" si="468"/>
        <v>9.2987625220978476E-2</v>
      </c>
      <c r="AZ46" s="18">
        <f t="shared" si="468"/>
        <v>6.1246495579038163E-2</v>
      </c>
      <c r="BA46" s="18">
        <f t="shared" si="468"/>
        <v>4.9583418004470747E-2</v>
      </c>
      <c r="BB46" s="18">
        <f t="shared" si="468"/>
        <v>-6.7763794772524033E-4</v>
      </c>
      <c r="BC46" s="18">
        <f t="shared" si="468"/>
        <v>-0.10219897316671511</v>
      </c>
      <c r="BD46" s="18">
        <f t="shared" si="468"/>
        <v>-0.1702632714717307</v>
      </c>
      <c r="BE46" s="18">
        <f t="shared" si="468"/>
        <v>0.11157347204161239</v>
      </c>
      <c r="BF46" s="18">
        <f t="shared" si="468"/>
        <v>-8.8909686476368877E-2</v>
      </c>
      <c r="BG46" s="18">
        <f t="shared" si="468"/>
        <v>-0.31888803287108369</v>
      </c>
      <c r="BH46" s="18">
        <f t="shared" si="468"/>
        <v>-4.7695353002168095E-2</v>
      </c>
      <c r="BI46" s="18">
        <f t="shared" si="468"/>
        <v>4.5378600415717951E-2</v>
      </c>
      <c r="BJ46" s="18">
        <f t="shared" si="272"/>
        <v>0.20420416984043532</v>
      </c>
      <c r="BK46" s="18">
        <f t="shared" si="273"/>
        <v>6.8870502203541406E-2</v>
      </c>
      <c r="BL46" s="18">
        <f t="shared" si="273"/>
        <v>-1.9667541721134385E-2</v>
      </c>
      <c r="BM46" s="18">
        <f t="shared" si="273"/>
        <v>-4.1755479410562235E-2</v>
      </c>
      <c r="BN46" s="18">
        <f t="shared" si="273"/>
        <v>-6.4169387825469659E-2</v>
      </c>
      <c r="BO46" s="18">
        <f t="shared" si="274"/>
        <v>5.6015403504795724E-2</v>
      </c>
      <c r="BP46" s="18">
        <f t="shared" si="275"/>
        <v>4.7271900732885452E-2</v>
      </c>
      <c r="BQ46" s="18">
        <f t="shared" si="276"/>
        <v>7.5782266851157631E-2</v>
      </c>
      <c r="BR46" s="18">
        <f t="shared" si="277"/>
        <v>0.13175693998627236</v>
      </c>
      <c r="BS46" s="18">
        <f t="shared" si="278"/>
        <v>2.2277112677594246E-2</v>
      </c>
      <c r="BT46" s="18">
        <f t="shared" si="279"/>
        <v>-4.0904359699355242E-2</v>
      </c>
      <c r="BU46" s="18">
        <f t="shared" si="280"/>
        <v>7.4045171159831114E-4</v>
      </c>
      <c r="BV46" s="18">
        <f t="shared" si="281"/>
        <v>5.8391917467065735E-2</v>
      </c>
      <c r="BW46" s="18">
        <f t="shared" si="282"/>
        <v>-2.4221954017727976E-2</v>
      </c>
      <c r="BX46" s="18">
        <f t="shared" si="283"/>
        <v>-5.0624151562359887E-2</v>
      </c>
      <c r="BY46" s="18">
        <f t="shared" si="284"/>
        <v>-3.541957953528363E-2</v>
      </c>
      <c r="BZ46" s="18">
        <f t="shared" si="285"/>
        <v>-1.8804387684527857E-3</v>
      </c>
      <c r="CA46" s="18">
        <f t="shared" si="286"/>
        <v>-3.7088756597234762E-2</v>
      </c>
      <c r="CB46" s="18">
        <f t="shared" si="287"/>
        <v>6.6841326585989069E-2</v>
      </c>
      <c r="CC46" s="18">
        <f t="shared" si="288"/>
        <v>0.13585204937604067</v>
      </c>
      <c r="CD46" s="18">
        <f t="shared" si="289"/>
        <v>6.6162635033815143E-3</v>
      </c>
      <c r="CE46" s="18">
        <f t="shared" si="290"/>
        <v>-9.504237766363921E-2</v>
      </c>
      <c r="CF46" s="18">
        <f t="shared" si="291"/>
        <v>-3.6373259908362154E-2</v>
      </c>
      <c r="CG46" s="18">
        <f t="shared" si="292"/>
        <v>-9.8076786168319496E-2</v>
      </c>
      <c r="CH46" s="18">
        <f t="shared" si="293"/>
        <v>-0.1317939465201613</v>
      </c>
      <c r="CI46" s="18">
        <f t="shared" si="294"/>
        <v>-3.4537701219101602E-2</v>
      </c>
      <c r="CJ46" s="18">
        <f t="shared" si="295"/>
        <v>6.2686792310520767E-2</v>
      </c>
      <c r="CK46" s="18">
        <f t="shared" si="296"/>
        <v>-3.3139432399076352E-4</v>
      </c>
      <c r="CL46" s="18">
        <f t="shared" si="297"/>
        <v>-2.9108145590014844E-2</v>
      </c>
      <c r="CM46" s="18">
        <f t="shared" si="298"/>
        <v>9.5498507760796381E-2</v>
      </c>
      <c r="CN46" s="18">
        <f t="shared" si="299"/>
        <v>8.2526723983977757E-3</v>
      </c>
      <c r="CO46" s="18">
        <f t="shared" si="300"/>
        <v>4.2202971778876774E-2</v>
      </c>
      <c r="CP46" s="18">
        <f t="shared" si="301"/>
        <v>7.6008575326445005E-3</v>
      </c>
      <c r="CQ46" s="18">
        <f t="shared" si="302"/>
        <v>4.1322314049586639E-2</v>
      </c>
      <c r="CR46" s="18">
        <f t="shared" si="303"/>
        <v>-6.7489711934156205E-2</v>
      </c>
      <c r="CS46" s="18">
        <f t="shared" si="304"/>
        <v>-2.0382319242597924E-2</v>
      </c>
      <c r="CT46" s="18">
        <f t="shared" si="305"/>
        <v>-8.1515310324174695E-2</v>
      </c>
      <c r="CU46" s="18">
        <f t="shared" si="306"/>
        <v>0.12027292526538647</v>
      </c>
      <c r="CV46" s="18">
        <f t="shared" si="307"/>
        <v>-6.8798535447485598E-2</v>
      </c>
      <c r="CW46" s="18">
        <f t="shared" si="308"/>
        <v>8.6934426229507977E-2</v>
      </c>
      <c r="CX46" s="18">
        <f t="shared" si="309"/>
        <v>-4.5263324512376357E-2</v>
      </c>
      <c r="CY46" s="18">
        <f t="shared" si="310"/>
        <v>1.8501853992602513E-2</v>
      </c>
      <c r="CZ46" s="18">
        <f t="shared" si="311"/>
        <v>4.5095549166421112E-2</v>
      </c>
      <c r="DA46" s="18">
        <f t="shared" si="312"/>
        <v>-1.2811510834588091E-2</v>
      </c>
      <c r="DB46" s="18">
        <f t="shared" si="313"/>
        <v>4.7898338220918824E-2</v>
      </c>
      <c r="DC46" s="18">
        <f t="shared" si="314"/>
        <v>-6.7565581184984125E-2</v>
      </c>
      <c r="DD46" s="18">
        <f t="shared" si="315"/>
        <v>3.9603462663757805E-2</v>
      </c>
      <c r="DE46" s="18">
        <f t="shared" si="316"/>
        <v>2.133068878470934E-2</v>
      </c>
      <c r="DF46" s="18">
        <f t="shared" si="317"/>
        <v>4.5108878233515837E-2</v>
      </c>
      <c r="DG46" s="18">
        <f t="shared" si="318"/>
        <v>-9.4686578643763508E-2</v>
      </c>
      <c r="DH46" s="18">
        <f t="shared" si="319"/>
        <v>4.9164715569607997E-2</v>
      </c>
      <c r="DI46" s="18">
        <f t="shared" si="320"/>
        <v>4.7742050028469762E-3</v>
      </c>
      <c r="DJ46" s="18">
        <f t="shared" si="321"/>
        <v>1.0038825718229782E-2</v>
      </c>
      <c r="DK46" s="18">
        <f t="shared" si="322"/>
        <v>1.5880820210717017E-2</v>
      </c>
      <c r="DL46" s="18">
        <f t="shared" si="323"/>
        <v>0.113930391004466</v>
      </c>
      <c r="DM46" s="18">
        <f t="shared" si="324"/>
        <v>-5.9279430491075313E-2</v>
      </c>
      <c r="DN46" s="18">
        <f t="shared" si="325"/>
        <v>6.1331222015511777E-2</v>
      </c>
      <c r="DO46" s="18">
        <f t="shared" si="326"/>
        <v>-0.10473756835137449</v>
      </c>
      <c r="DP46" s="18">
        <f t="shared" si="327"/>
        <v>0.13723740746264723</v>
      </c>
      <c r="DQ46" s="18">
        <f t="shared" si="328"/>
        <v>-2.0358416724478356E-2</v>
      </c>
      <c r="DR46" s="18">
        <f t="shared" si="329"/>
        <v>0.11546693086875792</v>
      </c>
      <c r="DS46" s="18">
        <f t="shared" si="330"/>
        <v>-1.4571544783382406E-2</v>
      </c>
      <c r="DT46" s="18">
        <f t="shared" si="331"/>
        <v>-0.13636539551930504</v>
      </c>
      <c r="DU46" s="18">
        <f t="shared" si="332"/>
        <v>-4.402437722449537E-2</v>
      </c>
      <c r="DV46" s="18">
        <f t="shared" si="333"/>
        <v>0.39588432194011314</v>
      </c>
      <c r="DW46" s="18">
        <f t="shared" si="334"/>
        <v>6.9799577354552333E-3</v>
      </c>
      <c r="DX46" s="18">
        <f t="shared" si="335"/>
        <v>2.5590320065994598E-2</v>
      </c>
      <c r="DY46" s="18">
        <f t="shared" si="336"/>
        <v>-3.5601457593863572E-2</v>
      </c>
      <c r="DZ46" s="18">
        <f t="shared" si="337"/>
        <v>6.4651380071071074E-2</v>
      </c>
      <c r="EA46" s="18">
        <f t="shared" si="338"/>
        <v>4.1200422095281075E-2</v>
      </c>
      <c r="EB46" s="18">
        <f t="shared" si="339"/>
        <v>-5.9023946999298138E-2</v>
      </c>
      <c r="EC46" s="18">
        <f t="shared" si="340"/>
        <v>-7.5766753688669919E-2</v>
      </c>
      <c r="ED46" s="18">
        <f t="shared" si="341"/>
        <v>-0.11112268896979038</v>
      </c>
      <c r="EE46" s="18">
        <f t="shared" si="342"/>
        <v>1.4042367910129583E-2</v>
      </c>
      <c r="EF46" s="18">
        <f t="shared" si="343"/>
        <v>0.19828292329307184</v>
      </c>
      <c r="EG46" s="18">
        <f t="shared" si="344"/>
        <v>-0.19429661610497762</v>
      </c>
      <c r="EH46" s="18">
        <f t="shared" si="345"/>
        <v>-4.045134479765522E-2</v>
      </c>
      <c r="EI46" s="18">
        <f t="shared" si="346"/>
        <v>5.2055084543037866E-2</v>
      </c>
      <c r="EJ46" s="18">
        <f t="shared" si="347"/>
        <v>0.23191820484408665</v>
      </c>
      <c r="EK46" s="18">
        <f t="shared" si="348"/>
        <v>-4.4609884173856806E-2</v>
      </c>
      <c r="EL46" s="18">
        <f t="shared" si="349"/>
        <v>-4.3737016392705219E-2</v>
      </c>
      <c r="EM46" s="18">
        <f t="shared" si="350"/>
        <v>7.7883759325992452E-2</v>
      </c>
      <c r="EN46" s="18">
        <f t="shared" si="351"/>
        <v>1.9095872607904241E-2</v>
      </c>
      <c r="EO46" s="18">
        <f t="shared" si="352"/>
        <v>1.78868745532903E-2</v>
      </c>
      <c r="EP46" s="18">
        <f t="shared" si="353"/>
        <v>-0.13828857984302034</v>
      </c>
      <c r="EQ46" s="18">
        <f t="shared" si="354"/>
        <v>9.2537385506797465E-2</v>
      </c>
      <c r="ER46" s="18">
        <f t="shared" si="355"/>
        <v>-0.11842270402336452</v>
      </c>
      <c r="ES46" s="18">
        <f t="shared" si="356"/>
        <v>-5.7498519498538903E-3</v>
      </c>
      <c r="ET46" s="18">
        <f t="shared" si="357"/>
        <v>-2.2790348837166796E-2</v>
      </c>
      <c r="EU46" s="18">
        <f t="shared" si="358"/>
        <v>8.0920371654972234E-2</v>
      </c>
      <c r="EV46" s="18">
        <f t="shared" si="359"/>
        <v>-3.3194835570691805E-2</v>
      </c>
      <c r="EW46" s="18">
        <f t="shared" si="360"/>
        <v>0.18110195967431086</v>
      </c>
      <c r="EX46" s="18">
        <f t="shared" si="361"/>
        <v>-2.3434273926995153E-2</v>
      </c>
      <c r="EY46" s="18">
        <f t="shared" si="362"/>
        <v>2.4941122282029049E-2</v>
      </c>
      <c r="EZ46" s="18">
        <f t="shared" si="363"/>
        <v>1.9784401223608583E-2</v>
      </c>
      <c r="FA46" s="18">
        <f t="shared" si="364"/>
        <v>-2.0382045915343761E-2</v>
      </c>
      <c r="FB46" s="18">
        <f t="shared" si="365"/>
        <v>3.6290138856455378E-2</v>
      </c>
      <c r="FC46" s="18">
        <f t="shared" si="366"/>
        <v>-9.2386009798250956E-3</v>
      </c>
      <c r="FD46" s="18">
        <f t="shared" si="367"/>
        <v>-1.6762357953831741E-2</v>
      </c>
      <c r="FE46" s="18">
        <f t="shared" si="368"/>
        <v>3.3514483605376899E-2</v>
      </c>
      <c r="FF46" s="18">
        <f t="shared" si="369"/>
        <v>3.1693204431753053E-3</v>
      </c>
      <c r="FG46" s="18">
        <f t="shared" si="370"/>
        <v>3.3918671196365269E-2</v>
      </c>
      <c r="FH46" s="18">
        <f t="shared" si="371"/>
        <v>-7.6593171820764416E-2</v>
      </c>
      <c r="FI46" s="18">
        <f t="shared" si="372"/>
        <v>6.9652482007050764E-2</v>
      </c>
      <c r="FJ46" s="18">
        <f t="shared" si="373"/>
        <v>1.3333104700070431E-2</v>
      </c>
      <c r="FK46" s="18">
        <f t="shared" si="374"/>
        <v>-9.5588208164993915E-3</v>
      </c>
      <c r="FL46" s="18">
        <f t="shared" si="375"/>
        <v>1.647453045477576E-2</v>
      </c>
      <c r="FM46" s="18">
        <f t="shared" si="376"/>
        <v>-2.1846691567632304E-2</v>
      </c>
      <c r="FN46" s="18">
        <f t="shared" si="377"/>
        <v>-4.9107564161187112E-3</v>
      </c>
      <c r="FO46" s="18">
        <f t="shared" si="378"/>
        <v>-7.8788125527592734E-2</v>
      </c>
      <c r="FP46" s="18">
        <f t="shared" si="379"/>
        <v>2.8969721271556725E-3</v>
      </c>
      <c r="FQ46" s="18">
        <f t="shared" si="380"/>
        <v>1.5270017241539424E-2</v>
      </c>
      <c r="FR46" s="18">
        <f t="shared" si="381"/>
        <v>-2.0824118862419749E-2</v>
      </c>
      <c r="FS46" s="18">
        <f t="shared" si="382"/>
        <v>-5.3703966606854059E-2</v>
      </c>
      <c r="FT46" s="18">
        <f t="shared" si="383"/>
        <v>-8.9820652701796511E-2</v>
      </c>
      <c r="FU46" s="18">
        <f t="shared" si="384"/>
        <v>-9.3427835265216252E-3</v>
      </c>
      <c r="FV46" s="18">
        <f t="shared" si="385"/>
        <v>0.10675989489865234</v>
      </c>
      <c r="FW46" s="18">
        <f t="shared" si="386"/>
        <v>-0.19240907206569968</v>
      </c>
      <c r="FX46" s="18">
        <f t="shared" si="387"/>
        <v>8.2436922922423328E-2</v>
      </c>
      <c r="FY46" s="18">
        <f t="shared" si="388"/>
        <v>9.258984492963207E-2</v>
      </c>
      <c r="FZ46" s="18">
        <f t="shared" si="389"/>
        <v>3.2026396757331987E-2</v>
      </c>
      <c r="GA46" s="18">
        <f t="shared" si="390"/>
        <v>6.9614078698876591E-2</v>
      </c>
      <c r="GB46" s="18">
        <f t="shared" si="391"/>
        <v>-1.9492440650438314E-2</v>
      </c>
      <c r="GC46" s="18">
        <f t="shared" si="392"/>
        <v>4.8460601622346555E-3</v>
      </c>
      <c r="GD46" s="18">
        <f t="shared" si="393"/>
        <v>8.4890386661534922E-2</v>
      </c>
      <c r="GE46" s="18">
        <f t="shared" si="394"/>
        <v>-5.3484821055247433E-3</v>
      </c>
      <c r="GF46" s="18">
        <f t="shared" si="395"/>
        <v>2.0236826519755002E-3</v>
      </c>
      <c r="GG46" s="18">
        <f t="shared" si="396"/>
        <v>4.2485529472983119E-2</v>
      </c>
      <c r="GH46" s="18">
        <f t="shared" si="397"/>
        <v>4.2596255672779249E-2</v>
      </c>
      <c r="GI46" s="18">
        <f t="shared" si="398"/>
        <v>7.3602518212945167E-3</v>
      </c>
      <c r="GJ46" s="18">
        <f t="shared" si="399"/>
        <v>-6.5499335468752307E-2</v>
      </c>
      <c r="GK46" s="18">
        <f t="shared" si="400"/>
        <v>2.3299730038660149E-2</v>
      </c>
      <c r="GL46" s="18">
        <f t="shared" si="401"/>
        <v>1.9532740083016975E-3</v>
      </c>
      <c r="GM46" s="18">
        <f t="shared" si="402"/>
        <v>1.1985191663281825E-2</v>
      </c>
      <c r="GN46" s="18">
        <f t="shared" si="403"/>
        <v>2.2725333759280986E-2</v>
      </c>
      <c r="GO46" s="18">
        <f t="shared" si="404"/>
        <v>2.2980861551664455E-2</v>
      </c>
      <c r="GP46" s="18">
        <f t="shared" si="405"/>
        <v>-6.4602131036046284E-2</v>
      </c>
      <c r="GQ46" s="18">
        <f t="shared" si="406"/>
        <v>3.5921086079193643E-4</v>
      </c>
      <c r="GR46" s="18">
        <f t="shared" si="407"/>
        <v>1.4541650184299648E-2</v>
      </c>
      <c r="GS46" s="18">
        <f t="shared" si="408"/>
        <v>9.1351167015214507E-3</v>
      </c>
      <c r="GT46" s="18">
        <f t="shared" si="409"/>
        <v>1.8465698342287062E-2</v>
      </c>
      <c r="GU46" s="18">
        <f t="shared" si="410"/>
        <v>-8.3300996184749732E-3</v>
      </c>
      <c r="GV46" s="18">
        <f t="shared" si="411"/>
        <v>-3.7858442002803527E-2</v>
      </c>
      <c r="GW46" s="18">
        <f t="shared" si="412"/>
        <v>-5.2073323895316159E-2</v>
      </c>
      <c r="GX46" s="18">
        <f t="shared" si="413"/>
        <v>3.1290487812463352E-2</v>
      </c>
      <c r="GY46" s="18">
        <f t="shared" si="414"/>
        <v>1.4462970758483129E-2</v>
      </c>
      <c r="GZ46" s="18">
        <f t="shared" si="415"/>
        <v>2.7834199726653797E-2</v>
      </c>
      <c r="HA46" s="18">
        <f t="shared" si="416"/>
        <v>-2.9682519490833892E-2</v>
      </c>
      <c r="HB46" s="18">
        <f t="shared" si="417"/>
        <v>-2.2870761598160705E-2</v>
      </c>
      <c r="HC46" s="18">
        <f t="shared" si="418"/>
        <v>-1.3895444820795189E-2</v>
      </c>
      <c r="HD46" s="18">
        <f t="shared" si="419"/>
        <v>7.015907618788253E-2</v>
      </c>
      <c r="HE46" s="18">
        <f t="shared" si="420"/>
        <v>-1.8541324795252168E-2</v>
      </c>
      <c r="HF46" s="18">
        <f t="shared" si="421"/>
        <v>7.9757064549908163E-2</v>
      </c>
      <c r="HG46" s="18">
        <f t="shared" si="422"/>
        <v>-4.0249293425777988E-2</v>
      </c>
      <c r="HH46" s="18">
        <f t="shared" si="423"/>
        <v>2.8444578104469542E-2</v>
      </c>
      <c r="HI46" s="18">
        <f t="shared" si="424"/>
        <v>-2.1236604313114249E-2</v>
      </c>
      <c r="HJ46" s="18">
        <f t="shared" si="425"/>
        <v>1.4180079218480302E-2</v>
      </c>
      <c r="HK46" s="18">
        <f t="shared" si="426"/>
        <v>-4.5320779665484534E-2</v>
      </c>
      <c r="HL46" s="18">
        <f t="shared" si="427"/>
        <v>2.0028007165134865E-2</v>
      </c>
      <c r="HM46" s="18">
        <f t="shared" si="428"/>
        <v>-2.3815451296282486E-2</v>
      </c>
      <c r="HN46" s="18">
        <f t="shared" si="429"/>
        <v>2.8089217897715901E-2</v>
      </c>
      <c r="HO46" s="18">
        <f t="shared" si="430"/>
        <v>-6.4038915123724172E-2</v>
      </c>
      <c r="HP46" s="18">
        <f t="shared" si="431"/>
        <v>5.4462483417767826E-2</v>
      </c>
      <c r="HQ46" s="18">
        <f t="shared" si="432"/>
        <v>-7.682590890557317E-2</v>
      </c>
      <c r="HR46" s="18">
        <f t="shared" si="433"/>
        <v>0.10080630843701099</v>
      </c>
      <c r="HS46" s="18">
        <f t="shared" si="434"/>
        <v>2.4014337953475184E-3</v>
      </c>
      <c r="HT46" s="18">
        <f t="shared" si="435"/>
        <v>-2.7681594077630711E-2</v>
      </c>
      <c r="HU46" s="18">
        <f t="shared" si="436"/>
        <v>-0.15040378075713079</v>
      </c>
      <c r="HV46" s="18">
        <f t="shared" si="437"/>
        <v>8.462318884472575E-2</v>
      </c>
      <c r="HW46" s="18">
        <f t="shared" si="438"/>
        <v>-0.10815208062421555</v>
      </c>
      <c r="HX46" s="18">
        <f t="shared" si="439"/>
        <v>-4.037100024010587E-3</v>
      </c>
      <c r="HY46" s="18">
        <f t="shared" si="440"/>
        <v>2.5399615418168819E-2</v>
      </c>
      <c r="HZ46" s="18">
        <f t="shared" si="441"/>
        <v>-2.1040153197460221E-4</v>
      </c>
      <c r="IA46" s="18">
        <f t="shared" si="442"/>
        <v>-3.626906585696088E-3</v>
      </c>
      <c r="IB46" s="18">
        <f t="shared" si="443"/>
        <v>-8.5729460687211656E-3</v>
      </c>
      <c r="IC46" s="18">
        <f t="shared" si="444"/>
        <v>-4.3414716767651851E-2</v>
      </c>
      <c r="ID46" s="18">
        <f t="shared" si="445"/>
        <v>8.4107424499416883E-2</v>
      </c>
      <c r="IE46" s="18">
        <f t="shared" si="446"/>
        <v>-1.2577609432625758E-2</v>
      </c>
      <c r="IF46" s="18">
        <f t="shared" si="447"/>
        <v>-8.5481418349461435E-2</v>
      </c>
      <c r="IG46" s="18">
        <f t="shared" si="448"/>
        <v>-0.16257835210903904</v>
      </c>
      <c r="IH46" s="18">
        <f t="shared" si="449"/>
        <v>3.7592659881522383E-3</v>
      </c>
      <c r="II46" s="18">
        <f t="shared" si="450"/>
        <v>-1.6365664896485832E-2</v>
      </c>
      <c r="IJ46" s="18">
        <f t="shared" si="451"/>
        <v>3.4935917889582724E-2</v>
      </c>
      <c r="IK46" s="18">
        <f t="shared" si="452"/>
        <v>3.3995261632263851E-2</v>
      </c>
      <c r="IL46" s="18">
        <f t="shared" si="453"/>
        <v>1.4143997807833708E-2</v>
      </c>
      <c r="IM46" s="18">
        <f t="shared" si="454"/>
        <v>-0.1472037620472032</v>
      </c>
      <c r="IN46" s="18">
        <f t="shared" si="455"/>
        <v>0.13521153361938154</v>
      </c>
      <c r="IO46" s="18">
        <f t="shared" si="456"/>
        <v>3.3205557626588611E-2</v>
      </c>
      <c r="IP46" s="18">
        <f t="shared" si="457"/>
        <v>-5.774227465967785E-3</v>
      </c>
      <c r="IQ46" s="18">
        <f t="shared" si="458"/>
        <v>-5.7864473497336477E-2</v>
      </c>
      <c r="IR46" s="18">
        <f t="shared" si="459"/>
        <v>-0.23144515202007598</v>
      </c>
      <c r="IS46" s="18">
        <f t="shared" si="458"/>
        <v>0.10368485767463809</v>
      </c>
      <c r="IT46" s="18">
        <f t="shared" si="458"/>
        <v>-0.18236430028278128</v>
      </c>
      <c r="IU46" s="18">
        <f t="shared" si="458"/>
        <v>-8.7885563051474658E-2</v>
      </c>
      <c r="IV46" s="18">
        <f t="shared" si="458"/>
        <v>-2.0367568416866266E-2</v>
      </c>
      <c r="IW46" s="18">
        <f t="shared" si="458"/>
        <v>1.9638965715086387E-2</v>
      </c>
      <c r="IX46" s="18">
        <f t="shared" si="458"/>
        <v>-9.8345916789377985E-2</v>
      </c>
      <c r="IY46" s="18">
        <f t="shared" si="458"/>
        <v>-4.9442182047790051E-2</v>
      </c>
      <c r="IZ46" s="18">
        <f t="shared" si="458"/>
        <v>0.14921744097359846</v>
      </c>
      <c r="JA46" s="18">
        <f t="shared" si="458"/>
        <v>-8.0621838616283137E-2</v>
      </c>
      <c r="JB46" s="18">
        <f t="shared" si="458"/>
        <v>0.16339275706667888</v>
      </c>
      <c r="JC46" s="18">
        <f t="shared" si="458"/>
        <v>-0.28313484194946559</v>
      </c>
      <c r="JD46" s="18">
        <f t="shared" si="458"/>
        <v>0.16687703701244971</v>
      </c>
      <c r="JE46" s="18">
        <f t="shared" si="458"/>
        <v>-0.12670122226480118</v>
      </c>
      <c r="JF46" s="18">
        <f t="shared" si="458"/>
        <v>0.35754274108297435</v>
      </c>
      <c r="JG46" s="18">
        <f t="shared" si="458"/>
        <v>-0.14365781183968507</v>
      </c>
      <c r="JH46" s="18">
        <f t="shared" si="458"/>
        <v>-4.9491648840696456E-2</v>
      </c>
      <c r="JI46" s="18">
        <f t="shared" si="458"/>
        <v>0.13900443170852461</v>
      </c>
      <c r="JJ46" s="18">
        <f t="shared" si="458"/>
        <v>8.3095647573244058E-2</v>
      </c>
      <c r="JK46" s="18">
        <f t="shared" si="458"/>
        <v>-0.15469767828670478</v>
      </c>
      <c r="JL46" s="18">
        <f t="shared" si="458"/>
        <v>0.43058388653365864</v>
      </c>
      <c r="JM46" s="18">
        <f t="shared" si="458"/>
        <v>-0.10429502001779534</v>
      </c>
      <c r="JN46" s="18">
        <f t="shared" si="460"/>
        <v>5.0862489304963177E-2</v>
      </c>
      <c r="JO46" s="18">
        <f t="shared" si="460"/>
        <v>-6.3743547099051168E-2</v>
      </c>
      <c r="JP46" s="18">
        <f t="shared" ref="JP46:KM46" si="469">JP36/JO36-1</f>
        <v>0.11974768313387729</v>
      </c>
      <c r="JQ46" s="18">
        <f t="shared" si="469"/>
        <v>-0.11072294873207611</v>
      </c>
      <c r="JR46" s="18">
        <f t="shared" si="469"/>
        <v>9.2822750858657432E-2</v>
      </c>
      <c r="JS46" s="18">
        <f t="shared" si="469"/>
        <v>1.4271229642963679E-2</v>
      </c>
      <c r="JT46" s="18">
        <f t="shared" si="469"/>
        <v>-0.14870160408260424</v>
      </c>
      <c r="JU46" s="18">
        <f t="shared" si="469"/>
        <v>0.17041332397104214</v>
      </c>
      <c r="JV46" s="18">
        <f t="shared" si="469"/>
        <v>-2.589685601554792E-2</v>
      </c>
      <c r="JW46" s="18">
        <f t="shared" si="469"/>
        <v>-2.1129088962046016E-2</v>
      </c>
      <c r="JX46" s="18">
        <f t="shared" si="469"/>
        <v>0.15146306960817335</v>
      </c>
      <c r="JY46" s="18">
        <f t="shared" si="469"/>
        <v>0.14464544156171022</v>
      </c>
      <c r="JZ46" s="18">
        <f t="shared" si="469"/>
        <v>9.8160576706089353E-2</v>
      </c>
      <c r="KA46" s="18">
        <f t="shared" si="469"/>
        <v>-0.10245090865332507</v>
      </c>
      <c r="KB46" s="18">
        <f t="shared" si="469"/>
        <v>-3.6206608002561924E-2</v>
      </c>
      <c r="KC46" s="18">
        <f t="shared" si="469"/>
        <v>-1.8009912781647208E-2</v>
      </c>
      <c r="KD46" s="18">
        <f t="shared" si="469"/>
        <v>-9.8153390526702022E-2</v>
      </c>
      <c r="KE46" s="18">
        <f t="shared" si="469"/>
        <v>8.16083270873591E-2</v>
      </c>
      <c r="KF46" s="18">
        <f t="shared" si="469"/>
        <v>3.7601622737812201E-2</v>
      </c>
      <c r="KG46" s="18">
        <f t="shared" si="469"/>
        <v>-9.1909450950215521E-2</v>
      </c>
      <c r="KH46" s="18">
        <f t="shared" si="469"/>
        <v>-6.24024145624964E-2</v>
      </c>
      <c r="KI46" s="18">
        <f t="shared" si="469"/>
        <v>0.1102968164169289</v>
      </c>
      <c r="KJ46" s="18">
        <f t="shared" si="469"/>
        <v>0.17379383545528149</v>
      </c>
      <c r="KK46" s="18">
        <f t="shared" si="469"/>
        <v>-2.4092584823892982E-2</v>
      </c>
      <c r="KL46" s="18">
        <f t="shared" si="469"/>
        <v>0.18227762310917672</v>
      </c>
      <c r="KM46" s="18">
        <f t="shared" si="469"/>
        <v>-9.6911272185510322E-2</v>
      </c>
      <c r="KN46" s="18">
        <f t="shared" si="462"/>
        <v>0.11084387358324244</v>
      </c>
      <c r="KO46" s="18">
        <f t="shared" si="463"/>
        <v>-0.11979834699173775</v>
      </c>
      <c r="KP46" s="18">
        <f t="shared" si="463"/>
        <v>-0.17071957205287791</v>
      </c>
      <c r="KQ46" s="18">
        <f t="shared" si="463"/>
        <v>6.0997132627800932E-2</v>
      </c>
      <c r="KR46" s="18">
        <f t="shared" si="463"/>
        <v>4.6184840669348137E-2</v>
      </c>
      <c r="KS46" s="18">
        <f t="shared" si="463"/>
        <v>3.493648614378575E-2</v>
      </c>
      <c r="KT46" s="18">
        <f t="shared" si="463"/>
        <v>4.4338676431339819E-2</v>
      </c>
      <c r="KU46" s="18">
        <f t="shared" si="463"/>
        <v>4.0665011464791068E-3</v>
      </c>
      <c r="KV46" s="18">
        <f t="shared" si="463"/>
        <v>0.19900363881501715</v>
      </c>
      <c r="KW46" s="18">
        <f t="shared" si="463"/>
        <v>-9.928547969776147E-2</v>
      </c>
      <c r="KX46" s="18">
        <f t="shared" si="463"/>
        <v>0.24652278614478873</v>
      </c>
      <c r="KY46" s="18">
        <f t="shared" si="463"/>
        <v>-0.14078661400200376</v>
      </c>
      <c r="KZ46" s="18">
        <f t="shared" si="463"/>
        <v>-0.14753150136628179</v>
      </c>
      <c r="LA46" s="18">
        <f t="shared" si="463"/>
        <v>-0.2468376903693944</v>
      </c>
      <c r="LB46" s="18">
        <f t="shared" si="463"/>
        <v>0.18681531499907256</v>
      </c>
      <c r="LC46" s="18">
        <f t="shared" si="463"/>
        <v>-0.12757479090679158</v>
      </c>
      <c r="LD46" s="18">
        <f t="shared" si="463"/>
        <v>-0.16300328583675183</v>
      </c>
      <c r="LE46" s="18">
        <f t="shared" si="463"/>
        <v>0.21736222519228843</v>
      </c>
      <c r="LF46" s="18">
        <f t="shared" si="463"/>
        <v>-4.5877425809331296E-2</v>
      </c>
      <c r="LG46" s="18">
        <f t="shared" si="463"/>
        <v>7.4359659585689464E-2</v>
      </c>
      <c r="LH46" s="18">
        <f t="shared" si="463"/>
        <v>-6.323275898651981E-2</v>
      </c>
      <c r="LI46" s="18">
        <f t="shared" si="463"/>
        <v>0.15462562169585969</v>
      </c>
      <c r="LJ46" s="18">
        <f t="shared" si="463"/>
        <v>2.6228421280156677E-3</v>
      </c>
      <c r="LK46" s="18">
        <f t="shared" si="463"/>
        <v>-0.13104654683393757</v>
      </c>
      <c r="LL46" s="18">
        <f t="shared" si="463"/>
        <v>-5.2713109038857731E-3</v>
      </c>
      <c r="LM46" s="18">
        <f t="shared" si="463"/>
        <v>0.14392564492869453</v>
      </c>
      <c r="LN46" s="18">
        <f t="shared" si="463"/>
        <v>-4.1028874738828547E-2</v>
      </c>
      <c r="LO46" s="18">
        <f t="shared" si="463"/>
        <v>-4.8679356966195519E-2</v>
      </c>
      <c r="LP46" s="18">
        <f t="shared" si="463"/>
        <v>5.9121765788832326E-2</v>
      </c>
      <c r="LQ46" s="18">
        <f t="shared" si="463"/>
        <v>-9.5612685033831579E-2</v>
      </c>
      <c r="LR46" s="18">
        <f t="shared" si="463"/>
        <v>-0.11894812231236318</v>
      </c>
      <c r="LS46" s="18">
        <f t="shared" si="463"/>
        <v>9.4804506425265611E-2</v>
      </c>
      <c r="LT46" s="18">
        <f t="shared" si="463"/>
        <v>0.13384884069482905</v>
      </c>
      <c r="LU46" s="18">
        <f t="shared" si="463"/>
        <v>3.3990344204079426E-2</v>
      </c>
      <c r="LV46" s="18">
        <f t="shared" si="463"/>
        <v>-7.0302936328974774E-2</v>
      </c>
      <c r="LW46" s="18">
        <f t="shared" si="463"/>
        <v>1.0310333686596618E-2</v>
      </c>
      <c r="LX46" s="18">
        <f t="shared" si="463"/>
        <v>-3.4699677999591283E-2</v>
      </c>
      <c r="LY46" s="18">
        <f t="shared" si="463"/>
        <v>-2.0960658583522029E-3</v>
      </c>
      <c r="LZ46" s="18">
        <f t="shared" si="464"/>
        <v>-9.5685900849451944E-2</v>
      </c>
      <c r="MA46" s="18">
        <f t="shared" si="464"/>
        <v>0.15981845713649534</v>
      </c>
      <c r="MB46" s="18">
        <f t="shared" si="464"/>
        <v>-3.0913312307714769E-2</v>
      </c>
      <c r="MC46" s="18">
        <f t="shared" si="464"/>
        <v>-5.2025830759078184E-3</v>
      </c>
      <c r="MD46" s="18">
        <f t="shared" si="464"/>
        <v>1.2665464026270001E-2</v>
      </c>
      <c r="ME46" s="18">
        <f t="shared" si="464"/>
        <v>0.10851126580123505</v>
      </c>
      <c r="MF46" s="18">
        <f t="shared" si="464"/>
        <v>8.6551699574995089E-2</v>
      </c>
      <c r="MG46" s="18">
        <f t="shared" si="464"/>
        <v>4.0304852945420633E-2</v>
      </c>
      <c r="MH46" s="18">
        <f t="shared" si="464"/>
        <v>1.4189558556158666E-2</v>
      </c>
      <c r="MI46" s="18">
        <f t="shared" si="464"/>
        <v>3.0482919157263533E-2</v>
      </c>
      <c r="MJ46" s="18">
        <f t="shared" si="464"/>
        <v>-3.8973350361187764E-2</v>
      </c>
      <c r="MK46" s="18">
        <f t="shared" si="464"/>
        <v>-3.7647243152253651E-2</v>
      </c>
      <c r="ML46" s="18">
        <f t="shared" si="464"/>
        <v>4.6829025477054698E-2</v>
      </c>
      <c r="MM46" s="18">
        <f t="shared" si="464"/>
        <v>-1.6324780252571447E-2</v>
      </c>
      <c r="MN46" s="18">
        <f t="shared" si="464"/>
        <v>5.0279146633134708E-2</v>
      </c>
      <c r="MO46" s="18">
        <f t="shared" si="464"/>
        <v>3.1679872480492977E-2</v>
      </c>
      <c r="MP46" s="18">
        <f t="shared" si="464"/>
        <v>2.3928296146311867E-2</v>
      </c>
      <c r="MQ46" s="18">
        <f t="shared" si="464"/>
        <v>1.7343054919676915E-2</v>
      </c>
      <c r="MR46" s="18">
        <f t="shared" si="464"/>
        <v>4.7204130413077694E-2</v>
      </c>
      <c r="MS46" s="18">
        <f t="shared" si="464"/>
        <v>-9.0954808944569976E-3</v>
      </c>
      <c r="MT46" s="18">
        <f t="shared" si="464"/>
        <v>1.2774895697706956E-3</v>
      </c>
      <c r="MU46" s="18">
        <f t="shared" si="464"/>
        <v>-2.3052817001709358E-2</v>
      </c>
      <c r="MV46" s="18">
        <f t="shared" si="464"/>
        <v>1.9975804362482696E-2</v>
      </c>
      <c r="MW46" s="18">
        <f t="shared" si="464"/>
        <v>-6.3285314694334405E-2</v>
      </c>
      <c r="MX46" s="18">
        <f t="shared" si="464"/>
        <v>3.5593639760951978E-2</v>
      </c>
      <c r="MY46" s="18">
        <f t="shared" si="464"/>
        <v>5.8046781642603573E-2</v>
      </c>
      <c r="MZ46" s="18">
        <f t="shared" si="464"/>
        <v>6.9430963085537201E-4</v>
      </c>
      <c r="NA46" s="18">
        <f t="shared" si="464"/>
        <v>-4.2202023964547752E-2</v>
      </c>
      <c r="NB46" s="18">
        <f t="shared" si="464"/>
        <v>-3.8452465417536996E-2</v>
      </c>
      <c r="NC46" s="18">
        <f t="shared" si="464"/>
        <v>1.8973143472755583E-2</v>
      </c>
      <c r="ND46" s="18">
        <f t="shared" si="464"/>
        <v>8.8733870520142588E-2</v>
      </c>
      <c r="NE46" s="18">
        <f t="shared" si="464"/>
        <v>-1.8560796787078226E-2</v>
      </c>
      <c r="NF46" s="18">
        <f t="shared" si="464"/>
        <v>5.7788070614606113E-4</v>
      </c>
      <c r="NG46" s="18">
        <f t="shared" si="464"/>
        <v>-5.4878906070189859E-2</v>
      </c>
      <c r="NH46" s="18">
        <f t="shared" si="465"/>
        <v>-9.7692828363926565E-2</v>
      </c>
      <c r="NI46" s="18">
        <f t="shared" si="465"/>
        <v>2.6846938173330503E-2</v>
      </c>
      <c r="NJ46" s="18">
        <f t="shared" ref="NJ46:NU46" si="470">NJ36/NI36-1</f>
        <v>1.1130916703606664E-2</v>
      </c>
      <c r="NK46" s="18">
        <f t="shared" si="470"/>
        <v>-6.5331217076001424E-2</v>
      </c>
      <c r="NL46" s="18">
        <f t="shared" si="470"/>
        <v>8.0965471040325587E-2</v>
      </c>
      <c r="NM46" s="18">
        <f t="shared" si="470"/>
        <v>4.3556044071861866E-3</v>
      </c>
      <c r="NN46" s="18">
        <f t="shared" si="470"/>
        <v>1.5024549699507617E-2</v>
      </c>
      <c r="NO46" s="18">
        <f t="shared" si="470"/>
        <v>3.6762168960501773E-2</v>
      </c>
      <c r="NP46" s="18">
        <f t="shared" si="470"/>
        <v>5.9181798178818745E-2</v>
      </c>
      <c r="NQ46" s="18">
        <f t="shared" si="470"/>
        <v>-1.7047438238333434E-2</v>
      </c>
      <c r="NR46" s="18">
        <f t="shared" si="470"/>
        <v>2.6003990010814437E-3</v>
      </c>
      <c r="NS46" s="18">
        <f t="shared" si="470"/>
        <v>3.1961890072884858E-2</v>
      </c>
      <c r="NT46" s="18">
        <f t="shared" si="470"/>
        <v>-3.5951894065679557E-2</v>
      </c>
      <c r="NU46" s="18">
        <f t="shared" si="470"/>
        <v>-6.9742037674632162E-2</v>
      </c>
    </row>
    <row r="47" spans="1:385" outlineLevel="1" x14ac:dyDescent="0.75">
      <c r="A47" s="8" t="s">
        <v>20</v>
      </c>
      <c r="B47" s="19" t="s">
        <v>3</v>
      </c>
      <c r="C47" s="19" t="s">
        <v>3</v>
      </c>
      <c r="D47" s="19" t="s">
        <v>3</v>
      </c>
      <c r="E47" s="19" t="s">
        <v>3</v>
      </c>
      <c r="F47" s="19" t="s">
        <v>3</v>
      </c>
      <c r="G47" s="19" t="s">
        <v>3</v>
      </c>
      <c r="H47" s="19" t="s">
        <v>3</v>
      </c>
      <c r="I47" s="19" t="s">
        <v>3</v>
      </c>
      <c r="J47" s="19" t="s">
        <v>3</v>
      </c>
      <c r="K47" s="19" t="s">
        <v>3</v>
      </c>
      <c r="L47" s="19" t="s">
        <v>3</v>
      </c>
      <c r="M47" s="19" t="s">
        <v>3</v>
      </c>
      <c r="N47" s="19" t="s">
        <v>3</v>
      </c>
      <c r="O47" s="19" t="s">
        <v>3</v>
      </c>
      <c r="P47" s="19" t="s">
        <v>3</v>
      </c>
      <c r="Q47" s="19" t="s">
        <v>3</v>
      </c>
      <c r="R47" s="19" t="s">
        <v>3</v>
      </c>
      <c r="S47" s="19" t="s">
        <v>3</v>
      </c>
      <c r="T47" s="19" t="s">
        <v>3</v>
      </c>
      <c r="U47" s="19" t="s">
        <v>3</v>
      </c>
      <c r="V47" s="19" t="s">
        <v>3</v>
      </c>
      <c r="W47" s="19" t="s">
        <v>3</v>
      </c>
      <c r="X47" s="19" t="s">
        <v>3</v>
      </c>
      <c r="Y47" s="19" t="s">
        <v>3</v>
      </c>
      <c r="Z47" s="19" t="s">
        <v>3</v>
      </c>
      <c r="AA47" s="19" t="s">
        <v>3</v>
      </c>
      <c r="AB47" s="19" t="s">
        <v>3</v>
      </c>
      <c r="AC47" s="19" t="s">
        <v>3</v>
      </c>
      <c r="AD47" s="19" t="s">
        <v>3</v>
      </c>
      <c r="AE47" s="19" t="s">
        <v>3</v>
      </c>
      <c r="AF47" s="19" t="s">
        <v>3</v>
      </c>
      <c r="AG47" s="19" t="s">
        <v>3</v>
      </c>
      <c r="AH47" s="19" t="s">
        <v>3</v>
      </c>
      <c r="AI47" s="19" t="s">
        <v>3</v>
      </c>
      <c r="AJ47" s="19" t="s">
        <v>3</v>
      </c>
      <c r="AK47" s="19" t="s">
        <v>3</v>
      </c>
      <c r="AL47" s="19" t="s">
        <v>3</v>
      </c>
      <c r="AM47" s="19" t="s">
        <v>3</v>
      </c>
      <c r="AN47" s="19" t="s">
        <v>3</v>
      </c>
      <c r="AO47" s="19" t="s">
        <v>3</v>
      </c>
      <c r="AP47" s="19" t="s">
        <v>3</v>
      </c>
      <c r="AQ47" s="19" t="s">
        <v>3</v>
      </c>
      <c r="AR47" s="19" t="s">
        <v>3</v>
      </c>
      <c r="AS47" s="19" t="s">
        <v>3</v>
      </c>
      <c r="AT47" s="19" t="s">
        <v>3</v>
      </c>
      <c r="AU47" s="19" t="s">
        <v>3</v>
      </c>
      <c r="AV47" s="19" t="s">
        <v>3</v>
      </c>
      <c r="AW47" s="19" t="s">
        <v>3</v>
      </c>
      <c r="AX47" s="19" t="s">
        <v>3</v>
      </c>
      <c r="AY47" s="19" t="s">
        <v>3</v>
      </c>
      <c r="AZ47" s="19" t="s">
        <v>3</v>
      </c>
      <c r="BA47" s="19" t="s">
        <v>3</v>
      </c>
      <c r="BB47" s="19" t="s">
        <v>3</v>
      </c>
      <c r="BC47" s="19" t="s">
        <v>3</v>
      </c>
      <c r="BD47" s="19" t="s">
        <v>3</v>
      </c>
      <c r="BE47" s="19" t="s">
        <v>3</v>
      </c>
      <c r="BF47" s="19" t="s">
        <v>3</v>
      </c>
      <c r="BG47" s="19" t="s">
        <v>3</v>
      </c>
      <c r="BH47" s="19" t="s">
        <v>3</v>
      </c>
      <c r="BI47" s="19" t="s">
        <v>3</v>
      </c>
      <c r="BJ47" s="19">
        <f t="shared" si="272"/>
        <v>0.26518295771880362</v>
      </c>
      <c r="BK47" s="19">
        <f t="shared" si="273"/>
        <v>0.10947120433761692</v>
      </c>
      <c r="BL47" s="19">
        <f t="shared" si="273"/>
        <v>-1.4469094531244009E-2</v>
      </c>
      <c r="BM47" s="19">
        <f t="shared" si="273"/>
        <v>1.6596931314384999E-2</v>
      </c>
      <c r="BN47" s="19">
        <f t="shared" si="273"/>
        <v>-9.7088014227354691E-2</v>
      </c>
      <c r="BO47" s="19">
        <f t="shared" si="274"/>
        <v>5.4510917760664634E-2</v>
      </c>
      <c r="BP47" s="19">
        <f t="shared" si="275"/>
        <v>4.7756208442712555E-2</v>
      </c>
      <c r="BQ47" s="19">
        <f t="shared" si="276"/>
        <v>7.1154383664054022E-2</v>
      </c>
      <c r="BR47" s="19">
        <f t="shared" si="277"/>
        <v>0.22998006209672761</v>
      </c>
      <c r="BS47" s="19">
        <f t="shared" si="278"/>
        <v>-6.9526974908513117E-2</v>
      </c>
      <c r="BT47" s="19">
        <f t="shared" si="279"/>
        <v>-0.12628540543999134</v>
      </c>
      <c r="BU47" s="19">
        <f t="shared" si="280"/>
        <v>-1.5132176462481661E-2</v>
      </c>
      <c r="BV47" s="19">
        <f t="shared" si="281"/>
        <v>6.2272030498849995E-2</v>
      </c>
      <c r="BW47" s="19">
        <f t="shared" si="282"/>
        <v>-5.5467805169236328E-2</v>
      </c>
      <c r="BX47" s="19">
        <f t="shared" si="283"/>
        <v>-6.669662709847346E-2</v>
      </c>
      <c r="BY47" s="19">
        <f t="shared" si="284"/>
        <v>0.10096455818282957</v>
      </c>
      <c r="BZ47" s="19">
        <f t="shared" si="285"/>
        <v>0.11705994100122386</v>
      </c>
      <c r="CA47" s="19">
        <f t="shared" si="286"/>
        <v>-7.4031678293902892E-2</v>
      </c>
      <c r="CB47" s="19">
        <f t="shared" si="287"/>
        <v>4.3348101281081686E-2</v>
      </c>
      <c r="CC47" s="19">
        <f t="shared" si="288"/>
        <v>0.36823773341079558</v>
      </c>
      <c r="CD47" s="19">
        <f t="shared" si="289"/>
        <v>-9.1085627364463351E-3</v>
      </c>
      <c r="CE47" s="19">
        <f t="shared" si="290"/>
        <v>-0.15224608241973814</v>
      </c>
      <c r="CF47" s="19">
        <f t="shared" si="291"/>
        <v>-4.1240222332005194E-3</v>
      </c>
      <c r="CG47" s="19">
        <f t="shared" si="292"/>
        <v>-9.988517358139315E-2</v>
      </c>
      <c r="CH47" s="19">
        <f t="shared" si="293"/>
        <v>-0.20692595732422769</v>
      </c>
      <c r="CI47" s="19">
        <f t="shared" si="294"/>
        <v>6.7537953510216076E-2</v>
      </c>
      <c r="CJ47" s="19">
        <f t="shared" si="295"/>
        <v>-7.1036780000037769E-3</v>
      </c>
      <c r="CK47" s="19">
        <f t="shared" si="296"/>
        <v>2.475919383697156E-2</v>
      </c>
      <c r="CL47" s="19">
        <f t="shared" si="297"/>
        <v>-0.10919498556154639</v>
      </c>
      <c r="CM47" s="19">
        <f t="shared" si="298"/>
        <v>2.9958334039707157E-2</v>
      </c>
      <c r="CN47" s="19">
        <f t="shared" si="299"/>
        <v>0.11598903454829479</v>
      </c>
      <c r="CO47" s="19">
        <f t="shared" si="300"/>
        <v>-1.3492611109497066E-2</v>
      </c>
      <c r="CP47" s="19">
        <f t="shared" si="301"/>
        <v>7.3102868470994897E-2</v>
      </c>
      <c r="CQ47" s="19">
        <f t="shared" si="302"/>
        <v>4.0077918910934152E-2</v>
      </c>
      <c r="CR47" s="19">
        <f t="shared" si="303"/>
        <v>-6.5276144463966235E-2</v>
      </c>
      <c r="CS47" s="19">
        <f t="shared" si="304"/>
        <v>6.7658990399884988E-2</v>
      </c>
      <c r="CT47" s="19">
        <f t="shared" si="305"/>
        <v>-0.15786484231401454</v>
      </c>
      <c r="CU47" s="19">
        <f t="shared" si="306"/>
        <v>0.20157943879568641</v>
      </c>
      <c r="CV47" s="19">
        <f t="shared" si="307"/>
        <v>-0.11869104626375981</v>
      </c>
      <c r="CW47" s="19">
        <f t="shared" si="308"/>
        <v>9.170033008362144E-2</v>
      </c>
      <c r="CX47" s="19">
        <f t="shared" si="309"/>
        <v>-4.446794517264685E-2</v>
      </c>
      <c r="CY47" s="19">
        <f t="shared" si="310"/>
        <v>-4.4393260430079629E-2</v>
      </c>
      <c r="CZ47" s="19">
        <f t="shared" si="311"/>
        <v>0.10745726145273937</v>
      </c>
      <c r="DA47" s="19">
        <f t="shared" si="312"/>
        <v>-3.0252883238815143E-2</v>
      </c>
      <c r="DB47" s="19">
        <f t="shared" si="313"/>
        <v>-2.2705000262940089E-2</v>
      </c>
      <c r="DC47" s="19">
        <f t="shared" si="314"/>
        <v>1.0648124224765798E-3</v>
      </c>
      <c r="DD47" s="19">
        <f t="shared" si="315"/>
        <v>0.15852906755354823</v>
      </c>
      <c r="DE47" s="19">
        <f t="shared" si="316"/>
        <v>-5.9392761092940671E-2</v>
      </c>
      <c r="DF47" s="19">
        <f t="shared" si="317"/>
        <v>7.847530289216853E-2</v>
      </c>
      <c r="DG47" s="19">
        <f t="shared" si="318"/>
        <v>-8.8504725738111523E-2</v>
      </c>
      <c r="DH47" s="19">
        <f t="shared" si="319"/>
        <v>-3.6668891772147494E-2</v>
      </c>
      <c r="DI47" s="19">
        <f t="shared" si="320"/>
        <v>1.8074801000369511E-2</v>
      </c>
      <c r="DJ47" s="19">
        <f t="shared" si="321"/>
        <v>-3.3255069243143254E-3</v>
      </c>
      <c r="DK47" s="19">
        <f t="shared" si="322"/>
        <v>5.6368046692832463E-2</v>
      </c>
      <c r="DL47" s="19">
        <f t="shared" si="323"/>
        <v>9.6950280587662974E-2</v>
      </c>
      <c r="DM47" s="19">
        <f t="shared" si="324"/>
        <v>0.12175601772767131</v>
      </c>
      <c r="DN47" s="19">
        <f t="shared" si="325"/>
        <v>-3.0049989288341128E-2</v>
      </c>
      <c r="DO47" s="19">
        <f t="shared" si="326"/>
        <v>-6.4189485024881088E-2</v>
      </c>
      <c r="DP47" s="19">
        <f t="shared" si="327"/>
        <v>-3.5646349035529212E-2</v>
      </c>
      <c r="DQ47" s="19">
        <f t="shared" si="328"/>
        <v>0.16579337822138651</v>
      </c>
      <c r="DR47" s="19">
        <f t="shared" si="329"/>
        <v>-5.6665468563766863E-2</v>
      </c>
      <c r="DS47" s="19">
        <f t="shared" si="330"/>
        <v>3.1706810258352647E-2</v>
      </c>
      <c r="DT47" s="19">
        <f t="shared" si="331"/>
        <v>9.089580810281328E-3</v>
      </c>
      <c r="DU47" s="19">
        <f t="shared" si="332"/>
        <v>-6.9139413930561222E-3</v>
      </c>
      <c r="DV47" s="19">
        <f t="shared" si="333"/>
        <v>0.14563759837704726</v>
      </c>
      <c r="DW47" s="19">
        <f t="shared" si="334"/>
        <v>3.4136911149617921E-2</v>
      </c>
      <c r="DX47" s="19">
        <f t="shared" si="335"/>
        <v>6.7400417952978353E-2</v>
      </c>
      <c r="DY47" s="19">
        <f t="shared" si="336"/>
        <v>9.9588799398122596E-3</v>
      </c>
      <c r="DZ47" s="19">
        <f t="shared" si="337"/>
        <v>1.4768288706748844E-2</v>
      </c>
      <c r="EA47" s="19">
        <f t="shared" si="338"/>
        <v>-1.0118291136360202E-2</v>
      </c>
      <c r="EB47" s="19">
        <f t="shared" si="339"/>
        <v>-4.0418582474636811E-2</v>
      </c>
      <c r="EC47" s="19">
        <f t="shared" si="340"/>
        <v>-5.47949842110389E-2</v>
      </c>
      <c r="ED47" s="19">
        <f t="shared" si="341"/>
        <v>-2.3661706935715121E-2</v>
      </c>
      <c r="EE47" s="19">
        <f t="shared" si="342"/>
        <v>9.5962724878846828E-2</v>
      </c>
      <c r="EF47" s="19">
        <f t="shared" si="343"/>
        <v>-3.1423558347416503E-2</v>
      </c>
      <c r="EG47" s="19">
        <f t="shared" si="344"/>
        <v>-8.6158945152035926E-2</v>
      </c>
      <c r="EH47" s="19">
        <f t="shared" si="345"/>
        <v>-6.3800510668936217E-2</v>
      </c>
      <c r="EI47" s="19">
        <f t="shared" si="346"/>
        <v>0.1717774481562635</v>
      </c>
      <c r="EJ47" s="19">
        <f t="shared" si="347"/>
        <v>7.3676840968683432E-2</v>
      </c>
      <c r="EK47" s="19">
        <f t="shared" si="348"/>
        <v>3.6204636823289338E-3</v>
      </c>
      <c r="EL47" s="19">
        <f t="shared" si="349"/>
        <v>5.0739432316567967E-2</v>
      </c>
      <c r="EM47" s="19">
        <f t="shared" si="350"/>
        <v>3.0434007087689841E-2</v>
      </c>
      <c r="EN47" s="19">
        <f t="shared" si="351"/>
        <v>-1.8443542713033168E-2</v>
      </c>
      <c r="EO47" s="19">
        <f t="shared" si="352"/>
        <v>3.8494487066740968E-2</v>
      </c>
      <c r="EP47" s="19">
        <f t="shared" si="353"/>
        <v>-8.4419707492565443E-2</v>
      </c>
      <c r="EQ47" s="19">
        <f t="shared" si="354"/>
        <v>5.6755235368720625E-2</v>
      </c>
      <c r="ER47" s="19">
        <f t="shared" si="355"/>
        <v>-8.4029917148869204E-2</v>
      </c>
      <c r="ES47" s="19">
        <f t="shared" si="356"/>
        <v>3.2973332609734562E-2</v>
      </c>
      <c r="ET47" s="19">
        <f t="shared" si="357"/>
        <v>3.9261370595164991E-3</v>
      </c>
      <c r="EU47" s="19">
        <f t="shared" si="358"/>
        <v>1.566843525529138E-2</v>
      </c>
      <c r="EV47" s="19">
        <f t="shared" si="359"/>
        <v>-3.5634621016915058E-2</v>
      </c>
      <c r="EW47" s="19">
        <f t="shared" si="360"/>
        <v>0.10332045048377769</v>
      </c>
      <c r="EX47" s="19">
        <f t="shared" si="361"/>
        <v>1.2179017240712575E-2</v>
      </c>
      <c r="EY47" s="19">
        <f t="shared" si="362"/>
        <v>-4.167539576023227E-2</v>
      </c>
      <c r="EZ47" s="19">
        <f t="shared" si="363"/>
        <v>4.061426899670284E-2</v>
      </c>
      <c r="FA47" s="19">
        <f t="shared" si="364"/>
        <v>4.1727537776108381E-3</v>
      </c>
      <c r="FB47" s="19">
        <f t="shared" si="365"/>
        <v>7.7503710779123214E-3</v>
      </c>
      <c r="FC47" s="19">
        <f t="shared" si="366"/>
        <v>3.6945079080474841E-6</v>
      </c>
      <c r="FD47" s="19">
        <f t="shared" si="367"/>
        <v>-1.5920959151201841E-2</v>
      </c>
      <c r="FE47" s="19">
        <f t="shared" si="368"/>
        <v>5.8224896144803084E-2</v>
      </c>
      <c r="FF47" s="19">
        <f t="shared" si="369"/>
        <v>4.9359624882219011E-2</v>
      </c>
      <c r="FG47" s="19">
        <f t="shared" si="370"/>
        <v>-6.8694383284219063E-3</v>
      </c>
      <c r="FH47" s="19">
        <f t="shared" si="371"/>
        <v>-3.8423534315969898E-2</v>
      </c>
      <c r="FI47" s="19">
        <f t="shared" si="372"/>
        <v>7.0616982527969663E-2</v>
      </c>
      <c r="FJ47" s="19">
        <f t="shared" si="373"/>
        <v>-1.7124498994038229E-2</v>
      </c>
      <c r="FK47" s="19">
        <f t="shared" si="374"/>
        <v>2.35315735449666E-2</v>
      </c>
      <c r="FL47" s="19">
        <f t="shared" si="375"/>
        <v>8.6352477803808281E-3</v>
      </c>
      <c r="FM47" s="19">
        <f t="shared" si="376"/>
        <v>4.1986788875822967E-3</v>
      </c>
      <c r="FN47" s="19">
        <f t="shared" si="377"/>
        <v>-4.9344457405537723E-2</v>
      </c>
      <c r="FO47" s="19">
        <f t="shared" si="378"/>
        <v>-4.8399472953289835E-2</v>
      </c>
      <c r="FP47" s="19">
        <f t="shared" si="379"/>
        <v>6.5843955427775658E-3</v>
      </c>
      <c r="FQ47" s="19">
        <f t="shared" si="380"/>
        <v>-9.8519083407883068E-3</v>
      </c>
      <c r="FR47" s="19">
        <f t="shared" si="381"/>
        <v>-2.1901652295709506E-2</v>
      </c>
      <c r="FS47" s="19">
        <f t="shared" si="382"/>
        <v>-4.7112971082849064E-2</v>
      </c>
      <c r="FT47" s="19">
        <f t="shared" si="383"/>
        <v>-8.2150192654029341E-2</v>
      </c>
      <c r="FU47" s="19">
        <f t="shared" si="384"/>
        <v>-8.7364749934586428E-3</v>
      </c>
      <c r="FV47" s="19">
        <f t="shared" si="385"/>
        <v>9.2440012960389728E-2</v>
      </c>
      <c r="FW47" s="19">
        <f t="shared" si="386"/>
        <v>-0.10320157454969903</v>
      </c>
      <c r="FX47" s="19">
        <f t="shared" si="387"/>
        <v>1.7675885247288026E-2</v>
      </c>
      <c r="FY47" s="19">
        <f t="shared" si="388"/>
        <v>4.8321329108524935E-4</v>
      </c>
      <c r="FZ47" s="19">
        <f t="shared" si="389"/>
        <v>5.6372431197084794E-2</v>
      </c>
      <c r="GA47" s="19">
        <f t="shared" si="390"/>
        <v>8.7963956776510033E-2</v>
      </c>
      <c r="GB47" s="19">
        <f t="shared" si="391"/>
        <v>-3.3347318938318327E-2</v>
      </c>
      <c r="GC47" s="19">
        <f t="shared" si="392"/>
        <v>4.943153192684191E-2</v>
      </c>
      <c r="GD47" s="19">
        <f t="shared" si="393"/>
        <v>5.9895667486327575E-2</v>
      </c>
      <c r="GE47" s="19">
        <f t="shared" si="394"/>
        <v>-1.0347321484742489E-2</v>
      </c>
      <c r="GF47" s="19">
        <f t="shared" si="395"/>
        <v>3.8860799767581611E-2</v>
      </c>
      <c r="GG47" s="19">
        <f t="shared" si="396"/>
        <v>7.6251276201975138E-3</v>
      </c>
      <c r="GH47" s="19">
        <f t="shared" si="397"/>
        <v>3.7791786943974781E-2</v>
      </c>
      <c r="GI47" s="19">
        <f t="shared" si="398"/>
        <v>-5.2116757116603685E-3</v>
      </c>
      <c r="GJ47" s="19">
        <f t="shared" si="399"/>
        <v>-8.447736543139539E-2</v>
      </c>
      <c r="GK47" s="19">
        <f t="shared" si="400"/>
        <v>5.068655380606657E-2</v>
      </c>
      <c r="GL47" s="19">
        <f t="shared" si="401"/>
        <v>1.2550027694395283E-2</v>
      </c>
      <c r="GM47" s="19">
        <f t="shared" si="402"/>
        <v>1.1109284261765717E-2</v>
      </c>
      <c r="GN47" s="19">
        <f t="shared" si="403"/>
        <v>4.0665461904559885E-2</v>
      </c>
      <c r="GO47" s="19">
        <f t="shared" si="404"/>
        <v>1.2310013213081561E-2</v>
      </c>
      <c r="GP47" s="19">
        <f t="shared" si="405"/>
        <v>-5.8656205163550301E-2</v>
      </c>
      <c r="GQ47" s="19">
        <f t="shared" si="406"/>
        <v>1.1824087799893634E-2</v>
      </c>
      <c r="GR47" s="19">
        <f t="shared" si="407"/>
        <v>3.818500550185755E-2</v>
      </c>
      <c r="GS47" s="19">
        <f t="shared" si="408"/>
        <v>-3.4143943013477451E-2</v>
      </c>
      <c r="GT47" s="19">
        <f t="shared" si="409"/>
        <v>2.1303380160012209E-2</v>
      </c>
      <c r="GU47" s="19">
        <f t="shared" si="410"/>
        <v>-2.4235534058299146E-2</v>
      </c>
      <c r="GV47" s="19">
        <f t="shared" si="411"/>
        <v>1.2169266631629316E-2</v>
      </c>
      <c r="GW47" s="19">
        <f t="shared" si="412"/>
        <v>-5.8356016571362135E-2</v>
      </c>
      <c r="GX47" s="19">
        <f t="shared" si="413"/>
        <v>8.673186282919465E-3</v>
      </c>
      <c r="GY47" s="19">
        <f t="shared" si="414"/>
        <v>2.8026903201274322E-2</v>
      </c>
      <c r="GZ47" s="19">
        <f t="shared" si="415"/>
        <v>-4.2340485261844862E-2</v>
      </c>
      <c r="HA47" s="19">
        <f t="shared" si="416"/>
        <v>2.9525520903465496E-2</v>
      </c>
      <c r="HB47" s="19">
        <f t="shared" si="417"/>
        <v>-2.9934697687158174E-2</v>
      </c>
      <c r="HC47" s="19">
        <f t="shared" si="418"/>
        <v>2.0956108860443967E-2</v>
      </c>
      <c r="HD47" s="19">
        <f t="shared" si="419"/>
        <v>9.6959913113314755E-4</v>
      </c>
      <c r="HE47" s="19">
        <f t="shared" si="420"/>
        <v>6.3304936689330127E-3</v>
      </c>
      <c r="HF47" s="19">
        <f t="shared" si="421"/>
        <v>7.0786408419411861E-2</v>
      </c>
      <c r="HG47" s="19">
        <f t="shared" si="422"/>
        <v>-1.846993670249053E-2</v>
      </c>
      <c r="HH47" s="19">
        <f t="shared" si="423"/>
        <v>-4.0193949661849748E-3</v>
      </c>
      <c r="HI47" s="19">
        <f t="shared" si="424"/>
        <v>-3.0923722806889042E-2</v>
      </c>
      <c r="HJ47" s="19">
        <f t="shared" si="425"/>
        <v>2.4842761323956353E-2</v>
      </c>
      <c r="HK47" s="19">
        <f t="shared" si="426"/>
        <v>-1.8297028139402371E-3</v>
      </c>
      <c r="HL47" s="19">
        <f t="shared" si="427"/>
        <v>-4.3767958823867192E-2</v>
      </c>
      <c r="HM47" s="19">
        <f t="shared" si="428"/>
        <v>3.7721701349031855E-2</v>
      </c>
      <c r="HN47" s="19">
        <f t="shared" si="429"/>
        <v>1.5995296765250133E-2</v>
      </c>
      <c r="HO47" s="19">
        <f t="shared" si="430"/>
        <v>-3.1508935708439045E-2</v>
      </c>
      <c r="HP47" s="19">
        <f t="shared" si="431"/>
        <v>3.6055450125858313E-2</v>
      </c>
      <c r="HQ47" s="19">
        <f t="shared" si="432"/>
        <v>-2.5626136948384448E-2</v>
      </c>
      <c r="HR47" s="19">
        <f t="shared" si="433"/>
        <v>5.6577253112775949E-2</v>
      </c>
      <c r="HS47" s="19">
        <f t="shared" si="434"/>
        <v>-6.8919643520906737E-2</v>
      </c>
      <c r="HT47" s="19">
        <f t="shared" si="435"/>
        <v>-3.6983528823107958E-3</v>
      </c>
      <c r="HU47" s="19">
        <f t="shared" si="436"/>
        <v>-2.4169904764209327E-2</v>
      </c>
      <c r="HV47" s="19">
        <f t="shared" si="437"/>
        <v>6.0012523370882587E-3</v>
      </c>
      <c r="HW47" s="19">
        <f t="shared" si="438"/>
        <v>-6.3586924934403544E-2</v>
      </c>
      <c r="HX47" s="19">
        <f t="shared" si="439"/>
        <v>-3.7733949322491855E-2</v>
      </c>
      <c r="HY47" s="19">
        <f t="shared" si="440"/>
        <v>2.7887865471968531E-2</v>
      </c>
      <c r="HZ47" s="19">
        <f t="shared" si="441"/>
        <v>1.2579018667727926E-2</v>
      </c>
      <c r="IA47" s="19">
        <f t="shared" si="442"/>
        <v>-1.046191422506948E-2</v>
      </c>
      <c r="IB47" s="19">
        <f t="shared" si="443"/>
        <v>-4.3843037395379092E-3</v>
      </c>
      <c r="IC47" s="19">
        <f t="shared" si="444"/>
        <v>-7.1937956108265366E-2</v>
      </c>
      <c r="ID47" s="19">
        <f t="shared" si="445"/>
        <v>9.8227982022781601E-2</v>
      </c>
      <c r="IE47" s="19">
        <f t="shared" si="446"/>
        <v>-5.0436830673106225E-2</v>
      </c>
      <c r="IF47" s="19">
        <f t="shared" si="447"/>
        <v>-1.8393549541035115E-2</v>
      </c>
      <c r="IG47" s="19">
        <f t="shared" si="448"/>
        <v>-0.12098785309576832</v>
      </c>
      <c r="IH47" s="19">
        <f t="shared" si="449"/>
        <v>2.4120177861821634E-3</v>
      </c>
      <c r="II47" s="19">
        <f t="shared" si="450"/>
        <v>-3.9310791242230581E-2</v>
      </c>
      <c r="IJ47" s="19">
        <f t="shared" si="451"/>
        <v>-4.76030529516277E-2</v>
      </c>
      <c r="IK47" s="19">
        <f t="shared" si="452"/>
        <v>0.10368128835696999</v>
      </c>
      <c r="IL47" s="19">
        <f t="shared" si="453"/>
        <v>-7.4429534440949574E-2</v>
      </c>
      <c r="IM47" s="19">
        <f t="shared" si="454"/>
        <v>-1.5255459932721482E-3</v>
      </c>
      <c r="IN47" s="19">
        <f t="shared" si="455"/>
        <v>3.6745435341319466E-2</v>
      </c>
      <c r="IO47" s="19">
        <f t="shared" si="456"/>
        <v>1.1228677997692227E-3</v>
      </c>
      <c r="IP47" s="19">
        <f t="shared" si="457"/>
        <v>2.4990412772007309E-2</v>
      </c>
      <c r="IQ47" s="19">
        <f t="shared" si="458"/>
        <v>-7.828465445323407E-2</v>
      </c>
      <c r="IR47" s="19">
        <f t="shared" si="459"/>
        <v>-5.3349367503117473E-2</v>
      </c>
      <c r="IS47" s="19">
        <f t="shared" si="458"/>
        <v>-0.17880487688657343</v>
      </c>
      <c r="IT47" s="19">
        <f t="shared" si="458"/>
        <v>-7.3116324345507744E-2</v>
      </c>
      <c r="IU47" s="19">
        <f t="shared" si="458"/>
        <v>-0.14710079668222564</v>
      </c>
      <c r="IV47" s="19">
        <f t="shared" si="458"/>
        <v>-3.4710573502925723E-2</v>
      </c>
      <c r="IW47" s="19">
        <f t="shared" si="458"/>
        <v>-1.2659224425913496E-2</v>
      </c>
      <c r="IX47" s="19">
        <f t="shared" si="458"/>
        <v>-3.7082634410899318E-2</v>
      </c>
      <c r="IY47" s="19">
        <f t="shared" si="458"/>
        <v>-4.7877776639303482E-3</v>
      </c>
      <c r="IZ47" s="19">
        <f t="shared" si="458"/>
        <v>-2.9018585189749535E-3</v>
      </c>
      <c r="JA47" s="19">
        <f t="shared" si="458"/>
        <v>-2.0797186172483162E-4</v>
      </c>
      <c r="JB47" s="19">
        <f t="shared" si="458"/>
        <v>0.19551536204312825</v>
      </c>
      <c r="JC47" s="19">
        <f t="shared" si="458"/>
        <v>-0.17663983249241422</v>
      </c>
      <c r="JD47" s="19">
        <f t="shared" si="458"/>
        <v>-2.4432726133299942E-2</v>
      </c>
      <c r="JE47" s="19">
        <f t="shared" si="458"/>
        <v>-0.21231757257050798</v>
      </c>
      <c r="JF47" s="19">
        <f t="shared" si="458"/>
        <v>0.28643496425786652</v>
      </c>
      <c r="JG47" s="19">
        <f t="shared" si="458"/>
        <v>-1.2914431181573316E-2</v>
      </c>
      <c r="JH47" s="19">
        <f t="shared" si="458"/>
        <v>5.8654504827050813E-2</v>
      </c>
      <c r="JI47" s="19">
        <f t="shared" si="458"/>
        <v>5.3709860237711737E-2</v>
      </c>
      <c r="JJ47" s="19">
        <f t="shared" si="458"/>
        <v>3.3644652366551231E-3</v>
      </c>
      <c r="JK47" s="19">
        <f t="shared" si="458"/>
        <v>-1.2545070584171314E-2</v>
      </c>
      <c r="JL47" s="19">
        <f t="shared" si="458"/>
        <v>0.21595427163534087</v>
      </c>
      <c r="JM47" s="19">
        <f t="shared" si="458"/>
        <v>-4.9373547415280883E-2</v>
      </c>
      <c r="JN47" s="19">
        <f t="shared" si="460"/>
        <v>0.11117335057392097</v>
      </c>
      <c r="JO47" s="19">
        <f t="shared" si="460"/>
        <v>-0.10916081050960802</v>
      </c>
      <c r="JP47" s="19">
        <f t="shared" ref="JP47:KM47" si="471">JP37/JO37-1</f>
        <v>3.0730775378307706E-2</v>
      </c>
      <c r="JQ47" s="19">
        <f t="shared" si="471"/>
        <v>-3.9160179497729097E-2</v>
      </c>
      <c r="JR47" s="19">
        <f t="shared" si="471"/>
        <v>9.5155278651232189E-2</v>
      </c>
      <c r="JS47" s="19">
        <f t="shared" si="471"/>
        <v>-5.852495027719895E-2</v>
      </c>
      <c r="JT47" s="19">
        <f t="shared" si="471"/>
        <v>3.9737326808523932E-2</v>
      </c>
      <c r="JU47" s="19">
        <f t="shared" si="471"/>
        <v>-5.4848123157444917E-2</v>
      </c>
      <c r="JV47" s="19">
        <f t="shared" si="471"/>
        <v>0.11079241063634759</v>
      </c>
      <c r="JW47" s="19">
        <f t="shared" si="471"/>
        <v>-2.657296157030109E-2</v>
      </c>
      <c r="JX47" s="19">
        <f t="shared" si="471"/>
        <v>0.12587054764383176</v>
      </c>
      <c r="JY47" s="19">
        <f t="shared" si="471"/>
        <v>6.6784396623241093E-2</v>
      </c>
      <c r="JZ47" s="19">
        <f t="shared" si="471"/>
        <v>4.1801056391767899E-2</v>
      </c>
      <c r="KA47" s="19">
        <f t="shared" si="471"/>
        <v>-2.4088456312511553E-2</v>
      </c>
      <c r="KB47" s="19">
        <f t="shared" si="471"/>
        <v>-2.7671986310350505E-2</v>
      </c>
      <c r="KC47" s="19">
        <f t="shared" si="471"/>
        <v>-6.4604794628151607E-2</v>
      </c>
      <c r="KD47" s="19">
        <f t="shared" si="471"/>
        <v>-5.1099954513039503E-2</v>
      </c>
      <c r="KE47" s="19">
        <f t="shared" si="471"/>
        <v>-2.6747694829224233E-2</v>
      </c>
      <c r="KF47" s="19">
        <f t="shared" si="471"/>
        <v>4.9462666342465988E-2</v>
      </c>
      <c r="KG47" s="19">
        <f t="shared" si="471"/>
        <v>1.8293084866585207E-2</v>
      </c>
      <c r="KH47" s="19">
        <f t="shared" si="471"/>
        <v>-3.4315976304070683E-2</v>
      </c>
      <c r="KI47" s="19">
        <f t="shared" si="471"/>
        <v>6.3795784993360805E-2</v>
      </c>
      <c r="KJ47" s="19">
        <f t="shared" si="471"/>
        <v>0.10524497663994126</v>
      </c>
      <c r="KK47" s="19">
        <f t="shared" si="471"/>
        <v>7.2544847440427329E-2</v>
      </c>
      <c r="KL47" s="19">
        <f t="shared" si="471"/>
        <v>9.3327904408610829E-2</v>
      </c>
      <c r="KM47" s="19">
        <f t="shared" si="471"/>
        <v>-0.12235016750269045</v>
      </c>
      <c r="KN47" s="19">
        <f t="shared" si="462"/>
        <v>1.4580706021128709E-2</v>
      </c>
      <c r="KO47" s="19">
        <f t="shared" si="463"/>
        <v>1.0976187090521394E-2</v>
      </c>
      <c r="KP47" s="19">
        <f t="shared" si="463"/>
        <v>-0.14769052394506432</v>
      </c>
      <c r="KQ47" s="19">
        <f t="shared" si="463"/>
        <v>5.5035542682426053E-2</v>
      </c>
      <c r="KR47" s="19">
        <f t="shared" si="463"/>
        <v>1.7033958807207705E-2</v>
      </c>
      <c r="KS47" s="19">
        <f t="shared" si="463"/>
        <v>3.2836798651226129E-2</v>
      </c>
      <c r="KT47" s="19">
        <f t="shared" si="463"/>
        <v>6.1940272106397742E-4</v>
      </c>
      <c r="KU47" s="19">
        <f t="shared" si="463"/>
        <v>8.1167306285199636E-2</v>
      </c>
      <c r="KV47" s="19">
        <f t="shared" si="463"/>
        <v>7.4133438169060817E-2</v>
      </c>
      <c r="KW47" s="19">
        <f t="shared" si="463"/>
        <v>-8.2301907923386652E-3</v>
      </c>
      <c r="KX47" s="19">
        <f t="shared" si="463"/>
        <v>9.1473829831077991E-2</v>
      </c>
      <c r="KY47" s="19">
        <f t="shared" si="463"/>
        <v>-8.4544914222450362E-2</v>
      </c>
      <c r="KZ47" s="19">
        <f t="shared" si="463"/>
        <v>-0.16764084633185583</v>
      </c>
      <c r="LA47" s="19">
        <f t="shared" si="463"/>
        <v>-0.30957031334681284</v>
      </c>
      <c r="LB47" s="19">
        <f t="shared" si="463"/>
        <v>5.2291536268192607E-2</v>
      </c>
      <c r="LC47" s="19">
        <f t="shared" si="463"/>
        <v>-9.7798307354064695E-2</v>
      </c>
      <c r="LD47" s="19">
        <f t="shared" si="463"/>
        <v>5.1671980599948597E-2</v>
      </c>
      <c r="LE47" s="19">
        <f t="shared" si="463"/>
        <v>0.11151858714998597</v>
      </c>
      <c r="LF47" s="19">
        <f t="shared" si="463"/>
        <v>-5.7188173815225785E-2</v>
      </c>
      <c r="LG47" s="19">
        <f t="shared" si="463"/>
        <v>-3.9805633656138983E-2</v>
      </c>
      <c r="LH47" s="19">
        <f t="shared" si="463"/>
        <v>4.493185306448666E-2</v>
      </c>
      <c r="LI47" s="19">
        <f t="shared" si="463"/>
        <v>0.12276996861385103</v>
      </c>
      <c r="LJ47" s="19">
        <f t="shared" si="463"/>
        <v>-3.4651075366347595E-2</v>
      </c>
      <c r="LK47" s="19">
        <f t="shared" si="463"/>
        <v>1.0474069593229274E-3</v>
      </c>
      <c r="LL47" s="19">
        <f t="shared" si="463"/>
        <v>-7.6471786550697973E-2</v>
      </c>
      <c r="LM47" s="19">
        <f t="shared" si="463"/>
        <v>-4.5773793183591427E-2</v>
      </c>
      <c r="LN47" s="19">
        <f t="shared" si="463"/>
        <v>2.3227397194870436E-2</v>
      </c>
      <c r="LO47" s="19">
        <f t="shared" si="463"/>
        <v>1.4030062328699966E-2</v>
      </c>
      <c r="LP47" s="19">
        <f t="shared" si="463"/>
        <v>-5.3034544225066371E-2</v>
      </c>
      <c r="LQ47" s="19">
        <f t="shared" si="463"/>
        <v>1.8463649895460454E-2</v>
      </c>
      <c r="LR47" s="19">
        <f t="shared" si="463"/>
        <v>1.6852701744549892E-2</v>
      </c>
      <c r="LS47" s="19">
        <f t="shared" si="463"/>
        <v>-2.7850583239034665E-2</v>
      </c>
      <c r="LT47" s="19">
        <f t="shared" si="463"/>
        <v>5.1253466119786317E-2</v>
      </c>
      <c r="LU47" s="19">
        <f t="shared" si="463"/>
        <v>8.2869114722597059E-2</v>
      </c>
      <c r="LV47" s="19">
        <f t="shared" si="463"/>
        <v>-8.1510073183103215E-2</v>
      </c>
      <c r="LW47" s="19">
        <f t="shared" si="463"/>
        <v>8.6844535683766599E-2</v>
      </c>
      <c r="LX47" s="19">
        <f t="shared" si="463"/>
        <v>1.4917841223918593E-2</v>
      </c>
      <c r="LY47" s="19">
        <f t="shared" si="463"/>
        <v>2.3318927221252839E-2</v>
      </c>
      <c r="LZ47" s="19">
        <f t="shared" si="464"/>
        <v>-0.11179285730942978</v>
      </c>
      <c r="MA47" s="19">
        <f t="shared" si="464"/>
        <v>2.4832944561241632E-2</v>
      </c>
      <c r="MB47" s="19">
        <f t="shared" si="464"/>
        <v>1.9794154399167319E-2</v>
      </c>
      <c r="MC47" s="19">
        <f t="shared" si="464"/>
        <v>8.5660090370591968E-2</v>
      </c>
      <c r="MD47" s="19">
        <f t="shared" si="464"/>
        <v>4.4892721004016423E-2</v>
      </c>
      <c r="ME47" s="19">
        <f t="shared" si="464"/>
        <v>3.1599657746653964E-2</v>
      </c>
      <c r="MF47" s="19">
        <f t="shared" si="464"/>
        <v>7.5122310361172895E-2</v>
      </c>
      <c r="MG47" s="19">
        <f t="shared" si="464"/>
        <v>7.4187058864795485E-2</v>
      </c>
      <c r="MH47" s="19">
        <f t="shared" si="464"/>
        <v>3.0398747415327554E-2</v>
      </c>
      <c r="MI47" s="19">
        <f t="shared" si="464"/>
        <v>3.501066794336305E-2</v>
      </c>
      <c r="MJ47" s="19">
        <f t="shared" si="464"/>
        <v>-6.7425049215740218E-3</v>
      </c>
      <c r="MK47" s="19">
        <f t="shared" si="464"/>
        <v>-1.1701970059559308E-2</v>
      </c>
      <c r="ML47" s="19">
        <f t="shared" si="464"/>
        <v>8.0227306592273173E-2</v>
      </c>
      <c r="MM47" s="19">
        <f t="shared" si="464"/>
        <v>4.2769980013057651E-3</v>
      </c>
      <c r="MN47" s="19">
        <f t="shared" si="464"/>
        <v>2.8091222542139249E-2</v>
      </c>
      <c r="MO47" s="19">
        <f t="shared" si="464"/>
        <v>2.2442632315228472E-2</v>
      </c>
      <c r="MP47" s="19">
        <f t="shared" si="464"/>
        <v>6.1352502203982473E-2</v>
      </c>
      <c r="MQ47" s="19">
        <f t="shared" si="464"/>
        <v>-3.8353963304202154E-2</v>
      </c>
      <c r="MR47" s="19">
        <f t="shared" si="464"/>
        <v>6.116679951689652E-2</v>
      </c>
      <c r="MS47" s="19">
        <f t="shared" si="464"/>
        <v>-7.4171984546829162E-3</v>
      </c>
      <c r="MT47" s="19">
        <f t="shared" si="464"/>
        <v>3.7076160555015614E-2</v>
      </c>
      <c r="MU47" s="19">
        <f t="shared" si="464"/>
        <v>-4.0560337035046024E-2</v>
      </c>
      <c r="MV47" s="19">
        <f t="shared" si="464"/>
        <v>1.7640405074469401E-2</v>
      </c>
      <c r="MW47" s="19">
        <f t="shared" si="464"/>
        <v>-5.2047295597775545E-2</v>
      </c>
      <c r="MX47" s="19">
        <f t="shared" si="464"/>
        <v>3.5609062159022598E-2</v>
      </c>
      <c r="MY47" s="19">
        <f t="shared" si="464"/>
        <v>-1.1719809312307206E-2</v>
      </c>
      <c r="MZ47" s="19">
        <f t="shared" si="464"/>
        <v>-4.8917515876623074E-4</v>
      </c>
      <c r="NA47" s="19">
        <f t="shared" si="464"/>
        <v>-2.7098354017123794E-2</v>
      </c>
      <c r="NB47" s="19">
        <f t="shared" si="464"/>
        <v>-1.5888699595681177E-2</v>
      </c>
      <c r="NC47" s="19">
        <f t="shared" si="464"/>
        <v>4.7987313890707428E-2</v>
      </c>
      <c r="ND47" s="19">
        <f t="shared" si="464"/>
        <v>3.1595092781927292E-2</v>
      </c>
      <c r="NE47" s="19">
        <f t="shared" si="464"/>
        <v>-4.6299113028266392E-3</v>
      </c>
      <c r="NF47" s="19">
        <f t="shared" si="464"/>
        <v>-7.5261074451184573E-2</v>
      </c>
      <c r="NG47" s="19">
        <f t="shared" si="464"/>
        <v>2.2793442735034031E-3</v>
      </c>
      <c r="NH47" s="19">
        <f t="shared" si="465"/>
        <v>-8.0911295533917627E-2</v>
      </c>
      <c r="NI47" s="19">
        <f t="shared" si="465"/>
        <v>2.5826688849515111E-3</v>
      </c>
      <c r="NJ47" s="19">
        <f t="shared" ref="NJ47:NU47" si="472">NJ37/NI37-1</f>
        <v>4.9954846823746291E-2</v>
      </c>
      <c r="NK47" s="19">
        <f t="shared" si="472"/>
        <v>-4.6955188563474248E-2</v>
      </c>
      <c r="NL47" s="19">
        <f t="shared" si="472"/>
        <v>4.5278646128007249E-2</v>
      </c>
      <c r="NM47" s="19">
        <f t="shared" si="472"/>
        <v>3.8228284031682769E-4</v>
      </c>
      <c r="NN47" s="19">
        <f t="shared" si="472"/>
        <v>2.2585902680548386E-2</v>
      </c>
      <c r="NO47" s="19">
        <f t="shared" si="472"/>
        <v>3.9538538744560592E-2</v>
      </c>
      <c r="NP47" s="19">
        <f t="shared" si="472"/>
        <v>6.3101692750421989E-2</v>
      </c>
      <c r="NQ47" s="19">
        <f t="shared" si="472"/>
        <v>3.0465001721509566E-2</v>
      </c>
      <c r="NR47" s="19">
        <f t="shared" si="472"/>
        <v>-3.0566704963063573E-2</v>
      </c>
      <c r="NS47" s="19">
        <f t="shared" si="472"/>
        <v>-5.0227551117997704E-2</v>
      </c>
      <c r="NT47" s="19">
        <f t="shared" si="472"/>
        <v>1.6379676572115587E-2</v>
      </c>
      <c r="NU47" s="19">
        <f t="shared" si="472"/>
        <v>-5.2111962677656054E-2</v>
      </c>
    </row>
    <row r="48" spans="1:385" outlineLevel="1" x14ac:dyDescent="0.75">
      <c r="A48" s="11" t="s">
        <v>21</v>
      </c>
      <c r="B48" s="18" t="s">
        <v>3</v>
      </c>
      <c r="C48" s="18" t="s">
        <v>3</v>
      </c>
      <c r="D48" s="18" t="s">
        <v>3</v>
      </c>
      <c r="E48" s="18" t="s">
        <v>3</v>
      </c>
      <c r="F48" s="18" t="s">
        <v>3</v>
      </c>
      <c r="G48" s="18" t="s">
        <v>3</v>
      </c>
      <c r="H48" s="18" t="s">
        <v>3</v>
      </c>
      <c r="I48" s="18" t="s">
        <v>3</v>
      </c>
      <c r="J48" s="18" t="s">
        <v>3</v>
      </c>
      <c r="K48" s="18" t="s">
        <v>3</v>
      </c>
      <c r="L48" s="18" t="s">
        <v>3</v>
      </c>
      <c r="M48" s="18" t="s">
        <v>3</v>
      </c>
      <c r="N48" s="18" t="s">
        <v>3</v>
      </c>
      <c r="O48" s="18" t="s">
        <v>3</v>
      </c>
      <c r="P48" s="18" t="s">
        <v>3</v>
      </c>
      <c r="Q48" s="18" t="s">
        <v>3</v>
      </c>
      <c r="R48" s="18" t="s">
        <v>3</v>
      </c>
      <c r="S48" s="18" t="s">
        <v>3</v>
      </c>
      <c r="T48" s="18" t="s">
        <v>3</v>
      </c>
      <c r="U48" s="18" t="s">
        <v>3</v>
      </c>
      <c r="V48" s="18" t="s">
        <v>3</v>
      </c>
      <c r="W48" s="18" t="s">
        <v>3</v>
      </c>
      <c r="X48" s="18" t="s">
        <v>3</v>
      </c>
      <c r="Y48" s="18" t="s">
        <v>3</v>
      </c>
      <c r="Z48" s="18" t="s">
        <v>3</v>
      </c>
      <c r="AA48" s="18" t="s">
        <v>3</v>
      </c>
      <c r="AB48" s="18" t="s">
        <v>3</v>
      </c>
      <c r="AC48" s="18" t="s">
        <v>3</v>
      </c>
      <c r="AD48" s="18" t="s">
        <v>3</v>
      </c>
      <c r="AE48" s="18" t="s">
        <v>3</v>
      </c>
      <c r="AF48" s="18" t="s">
        <v>3</v>
      </c>
      <c r="AG48" s="18" t="s">
        <v>3</v>
      </c>
      <c r="AH48" s="18" t="s">
        <v>3</v>
      </c>
      <c r="AI48" s="18" t="s">
        <v>3</v>
      </c>
      <c r="AJ48" s="18" t="s">
        <v>3</v>
      </c>
      <c r="AK48" s="18" t="s">
        <v>3</v>
      </c>
      <c r="AL48" s="18" t="s">
        <v>3</v>
      </c>
      <c r="AM48" s="18" t="s">
        <v>3</v>
      </c>
      <c r="AN48" s="18" t="s">
        <v>3</v>
      </c>
      <c r="AO48" s="18" t="s">
        <v>3</v>
      </c>
      <c r="AP48" s="18" t="s">
        <v>3</v>
      </c>
      <c r="AQ48" s="18" t="s">
        <v>3</v>
      </c>
      <c r="AR48" s="18" t="s">
        <v>3</v>
      </c>
      <c r="AS48" s="18" t="s">
        <v>3</v>
      </c>
      <c r="AT48" s="18" t="s">
        <v>3</v>
      </c>
      <c r="AU48" s="18" t="s">
        <v>3</v>
      </c>
      <c r="AV48" s="18" t="s">
        <v>3</v>
      </c>
      <c r="AW48" s="18" t="s">
        <v>3</v>
      </c>
      <c r="AX48" s="18" t="s">
        <v>3</v>
      </c>
      <c r="AY48" s="18" t="s">
        <v>3</v>
      </c>
      <c r="AZ48" s="18" t="s">
        <v>3</v>
      </c>
      <c r="BA48" s="18" t="s">
        <v>3</v>
      </c>
      <c r="BB48" s="18" t="s">
        <v>3</v>
      </c>
      <c r="BC48" s="18" t="s">
        <v>3</v>
      </c>
      <c r="BD48" s="18" t="s">
        <v>3</v>
      </c>
      <c r="BE48" s="18" t="s">
        <v>3</v>
      </c>
      <c r="BF48" s="18" t="s">
        <v>3</v>
      </c>
      <c r="BG48" s="18" t="s">
        <v>3</v>
      </c>
      <c r="BH48" s="18" t="s">
        <v>3</v>
      </c>
      <c r="BI48" s="18" t="s">
        <v>3</v>
      </c>
      <c r="BJ48" s="18">
        <f t="shared" si="272"/>
        <v>0.1307782005506084</v>
      </c>
      <c r="BK48" s="18">
        <f t="shared" si="273"/>
        <v>7.8410764374754693E-2</v>
      </c>
      <c r="BL48" s="18">
        <f t="shared" si="273"/>
        <v>-3.1215917096269807E-2</v>
      </c>
      <c r="BM48" s="18">
        <f t="shared" si="273"/>
        <v>-1.5518596463661938E-2</v>
      </c>
      <c r="BN48" s="18">
        <f t="shared" si="273"/>
        <v>1.7076793600421025E-2</v>
      </c>
      <c r="BO48" s="18">
        <f t="shared" si="274"/>
        <v>3.0130107316074017E-2</v>
      </c>
      <c r="BP48" s="18">
        <f t="shared" si="275"/>
        <v>-5.6253407911656006E-2</v>
      </c>
      <c r="BQ48" s="18">
        <f t="shared" si="276"/>
        <v>0.14755103476805131</v>
      </c>
      <c r="BR48" s="18">
        <f t="shared" si="277"/>
        <v>0.19924694027804057</v>
      </c>
      <c r="BS48" s="18">
        <f t="shared" si="278"/>
        <v>-8.0165342451196664E-2</v>
      </c>
      <c r="BT48" s="18">
        <f t="shared" si="279"/>
        <v>-0.11261275037910112</v>
      </c>
      <c r="BU48" s="18">
        <f t="shared" si="280"/>
        <v>-1.654127005474626E-2</v>
      </c>
      <c r="BV48" s="18">
        <f t="shared" si="281"/>
        <v>9.1669523580559131E-2</v>
      </c>
      <c r="BW48" s="18">
        <f t="shared" si="282"/>
        <v>3.3287135585055028E-2</v>
      </c>
      <c r="BX48" s="18">
        <f t="shared" si="283"/>
        <v>-7.3136103404853881E-2</v>
      </c>
      <c r="BY48" s="18">
        <f t="shared" si="284"/>
        <v>2.5940295218314757E-2</v>
      </c>
      <c r="BZ48" s="18">
        <f t="shared" si="285"/>
        <v>5.6664367864844634E-2</v>
      </c>
      <c r="CA48" s="18">
        <f t="shared" si="286"/>
        <v>-7.7516231941500924E-2</v>
      </c>
      <c r="CB48" s="18">
        <f t="shared" si="287"/>
        <v>7.1852488505525836E-2</v>
      </c>
      <c r="CC48" s="18">
        <f t="shared" si="288"/>
        <v>0.33525179055944454</v>
      </c>
      <c r="CD48" s="18">
        <f t="shared" si="289"/>
        <v>1.7977801250168568E-4</v>
      </c>
      <c r="CE48" s="18">
        <f t="shared" si="290"/>
        <v>-0.10713865819197443</v>
      </c>
      <c r="CF48" s="18">
        <f t="shared" si="291"/>
        <v>-3.2580935631185581E-2</v>
      </c>
      <c r="CG48" s="18">
        <f t="shared" si="292"/>
        <v>-2.109812306980241E-2</v>
      </c>
      <c r="CH48" s="18">
        <f t="shared" si="293"/>
        <v>-0.23947917997459545</v>
      </c>
      <c r="CI48" s="18">
        <f t="shared" si="294"/>
        <v>5.3729587759269837E-2</v>
      </c>
      <c r="CJ48" s="18">
        <f t="shared" si="295"/>
        <v>1.0979816836402589E-2</v>
      </c>
      <c r="CK48" s="18">
        <f t="shared" si="296"/>
        <v>1.4836656779089852E-2</v>
      </c>
      <c r="CL48" s="18">
        <f t="shared" si="297"/>
        <v>-0.10714778576929973</v>
      </c>
      <c r="CM48" s="18">
        <f t="shared" si="298"/>
        <v>6.1865251150779788E-2</v>
      </c>
      <c r="CN48" s="18">
        <f t="shared" si="299"/>
        <v>6.4026723236087824E-2</v>
      </c>
      <c r="CO48" s="18">
        <f t="shared" si="300"/>
        <v>-4.3518052510188587E-3</v>
      </c>
      <c r="CP48" s="18">
        <f t="shared" si="301"/>
        <v>2.919767986717825E-2</v>
      </c>
      <c r="CQ48" s="18">
        <f t="shared" si="302"/>
        <v>5.0622002327141757E-2</v>
      </c>
      <c r="CR48" s="18">
        <f t="shared" si="303"/>
        <v>-1.9011996719022095E-2</v>
      </c>
      <c r="CS48" s="18">
        <f t="shared" si="304"/>
        <v>-5.2223205108173687E-2</v>
      </c>
      <c r="CT48" s="18">
        <f t="shared" si="305"/>
        <v>-5.9016138184697309E-2</v>
      </c>
      <c r="CU48" s="18">
        <f t="shared" si="306"/>
        <v>0.11562396570297295</v>
      </c>
      <c r="CV48" s="18">
        <f t="shared" si="307"/>
        <v>-7.1926765277227633E-2</v>
      </c>
      <c r="CW48" s="18">
        <f t="shared" si="308"/>
        <v>0.11094064270322535</v>
      </c>
      <c r="CX48" s="18">
        <f t="shared" si="309"/>
        <v>-0.10943013683759295</v>
      </c>
      <c r="CY48" s="18">
        <f t="shared" si="310"/>
        <v>-2.5991530296916032E-3</v>
      </c>
      <c r="CZ48" s="18">
        <f t="shared" si="311"/>
        <v>4.5937082769282211E-2</v>
      </c>
      <c r="DA48" s="18">
        <f t="shared" si="312"/>
        <v>3.3383634107725602E-2</v>
      </c>
      <c r="DB48" s="18">
        <f t="shared" si="313"/>
        <v>4.4372066541461752E-2</v>
      </c>
      <c r="DC48" s="18">
        <f t="shared" si="314"/>
        <v>-8.881774386568575E-2</v>
      </c>
      <c r="DD48" s="18">
        <f t="shared" si="315"/>
        <v>3.5522624453026008E-2</v>
      </c>
      <c r="DE48" s="18">
        <f t="shared" si="316"/>
        <v>7.69013544688677E-2</v>
      </c>
      <c r="DF48" s="18">
        <f t="shared" si="317"/>
        <v>3.6517676569021162E-3</v>
      </c>
      <c r="DG48" s="18">
        <f t="shared" si="318"/>
        <v>-9.185252620249007E-2</v>
      </c>
      <c r="DH48" s="18">
        <f t="shared" si="319"/>
        <v>2.39401056499422E-2</v>
      </c>
      <c r="DI48" s="18">
        <f t="shared" si="320"/>
        <v>7.7659799462519441E-3</v>
      </c>
      <c r="DJ48" s="18">
        <f t="shared" si="321"/>
        <v>3.7336028948733224E-2</v>
      </c>
      <c r="DK48" s="18">
        <f t="shared" si="322"/>
        <v>1.9694446931998622E-2</v>
      </c>
      <c r="DL48" s="18">
        <f t="shared" si="323"/>
        <v>5.3179350136602688E-2</v>
      </c>
      <c r="DM48" s="18">
        <f t="shared" si="324"/>
        <v>0.11243305413028004</v>
      </c>
      <c r="DN48" s="18">
        <f t="shared" si="325"/>
        <v>-5.7088463708808712E-3</v>
      </c>
      <c r="DO48" s="18">
        <f t="shared" si="326"/>
        <v>-0.10541070198179936</v>
      </c>
      <c r="DP48" s="18">
        <f t="shared" si="327"/>
        <v>-3.3623482558083784E-2</v>
      </c>
      <c r="DQ48" s="18">
        <f t="shared" si="328"/>
        <v>0.25396896869274976</v>
      </c>
      <c r="DR48" s="18">
        <f t="shared" si="329"/>
        <v>-7.2147547803057877E-2</v>
      </c>
      <c r="DS48" s="18">
        <f t="shared" si="330"/>
        <v>5.5954725845986264E-2</v>
      </c>
      <c r="DT48" s="18">
        <f t="shared" si="331"/>
        <v>-8.2408438287731367E-2</v>
      </c>
      <c r="DU48" s="18">
        <f t="shared" si="332"/>
        <v>3.0194474476015865E-2</v>
      </c>
      <c r="DV48" s="18">
        <f t="shared" si="333"/>
        <v>0.20978680444164532</v>
      </c>
      <c r="DW48" s="18">
        <f t="shared" si="334"/>
        <v>-2.7841148425993945E-2</v>
      </c>
      <c r="DX48" s="18">
        <f t="shared" si="335"/>
        <v>6.764819430561575E-2</v>
      </c>
      <c r="DY48" s="18">
        <f t="shared" si="336"/>
        <v>5.6810283580847054E-2</v>
      </c>
      <c r="DZ48" s="18">
        <f t="shared" si="337"/>
        <v>-1.4259382061656112E-2</v>
      </c>
      <c r="EA48" s="18">
        <f t="shared" si="338"/>
        <v>2.0709837699894429E-2</v>
      </c>
      <c r="EB48" s="18">
        <f t="shared" si="339"/>
        <v>-1.8479525629551241E-2</v>
      </c>
      <c r="EC48" s="18">
        <f t="shared" si="340"/>
        <v>-4.4847420684114736E-2</v>
      </c>
      <c r="ED48" s="18">
        <f t="shared" si="341"/>
        <v>-6.0399292041982688E-3</v>
      </c>
      <c r="EE48" s="18">
        <f t="shared" si="342"/>
        <v>-6.3535257026408942E-2</v>
      </c>
      <c r="EF48" s="18">
        <f t="shared" si="343"/>
        <v>5.9564913337282865E-2</v>
      </c>
      <c r="EG48" s="18">
        <f t="shared" si="344"/>
        <v>-0.13932873683417502</v>
      </c>
      <c r="EH48" s="18">
        <f t="shared" si="345"/>
        <v>-6.0725091484131744E-3</v>
      </c>
      <c r="EI48" s="18">
        <f t="shared" si="346"/>
        <v>0.15488263997993723</v>
      </c>
      <c r="EJ48" s="18">
        <f t="shared" si="347"/>
        <v>0.1082258131110323</v>
      </c>
      <c r="EK48" s="18">
        <f t="shared" si="348"/>
        <v>-1.1318714188794154E-2</v>
      </c>
      <c r="EL48" s="18">
        <f t="shared" si="349"/>
        <v>-1.0099771575942662E-2</v>
      </c>
      <c r="EM48" s="18">
        <f t="shared" si="350"/>
        <v>-1.5401360400852937E-3</v>
      </c>
      <c r="EN48" s="18">
        <f t="shared" si="351"/>
        <v>-2.3825817806724103E-3</v>
      </c>
      <c r="EO48" s="18">
        <f t="shared" si="352"/>
        <v>5.2795013889537223E-3</v>
      </c>
      <c r="EP48" s="18">
        <f t="shared" si="353"/>
        <v>-2.1833894884337512E-2</v>
      </c>
      <c r="EQ48" s="18">
        <f t="shared" si="354"/>
        <v>-6.416579983288262E-4</v>
      </c>
      <c r="ER48" s="18">
        <f t="shared" si="355"/>
        <v>-3.8045301465806869E-2</v>
      </c>
      <c r="ES48" s="18">
        <f t="shared" si="356"/>
        <v>5.1051000784840594E-2</v>
      </c>
      <c r="ET48" s="18">
        <f t="shared" si="357"/>
        <v>-2.6163033927592116E-2</v>
      </c>
      <c r="EU48" s="18">
        <f t="shared" si="358"/>
        <v>8.0216465778586432E-3</v>
      </c>
      <c r="EV48" s="18">
        <f t="shared" si="359"/>
        <v>-2.4592934414189638E-2</v>
      </c>
      <c r="EW48" s="18">
        <f t="shared" si="360"/>
        <v>0.14948807704142819</v>
      </c>
      <c r="EX48" s="18">
        <f t="shared" si="361"/>
        <v>9.1628285859994829E-3</v>
      </c>
      <c r="EY48" s="18">
        <f t="shared" si="362"/>
        <v>-4.3016860798592904E-2</v>
      </c>
      <c r="EZ48" s="18">
        <f t="shared" si="363"/>
        <v>1.4697950515902614E-2</v>
      </c>
      <c r="FA48" s="18">
        <f t="shared" si="364"/>
        <v>6.1710694232177676E-3</v>
      </c>
      <c r="FB48" s="18">
        <f t="shared" si="365"/>
        <v>1.9532188328573064E-2</v>
      </c>
      <c r="FC48" s="18">
        <f t="shared" si="366"/>
        <v>2.3626758776312151E-2</v>
      </c>
      <c r="FD48" s="18">
        <f t="shared" si="367"/>
        <v>-3.7065359748148063E-2</v>
      </c>
      <c r="FE48" s="18">
        <f t="shared" si="368"/>
        <v>1.0946122114889878E-2</v>
      </c>
      <c r="FF48" s="18">
        <f t="shared" si="369"/>
        <v>3.4705372412420665E-2</v>
      </c>
      <c r="FG48" s="18">
        <f t="shared" si="370"/>
        <v>4.9649882917416122E-2</v>
      </c>
      <c r="FH48" s="18">
        <f t="shared" si="371"/>
        <v>-1.9189898437438235E-2</v>
      </c>
      <c r="FI48" s="18">
        <f t="shared" si="372"/>
        <v>3.7324056928232041E-2</v>
      </c>
      <c r="FJ48" s="18">
        <f t="shared" si="373"/>
        <v>1.6300191346519277E-2</v>
      </c>
      <c r="FK48" s="18">
        <f t="shared" si="374"/>
        <v>-2.0210082060643564E-2</v>
      </c>
      <c r="FL48" s="18">
        <f t="shared" si="375"/>
        <v>3.5101264531870457E-2</v>
      </c>
      <c r="FM48" s="18">
        <f t="shared" si="376"/>
        <v>-2.9957259355431365E-2</v>
      </c>
      <c r="FN48" s="18">
        <f t="shared" si="377"/>
        <v>1.3207605297023362E-2</v>
      </c>
      <c r="FO48" s="18">
        <f t="shared" si="378"/>
        <v>-0.10947424246469395</v>
      </c>
      <c r="FP48" s="18">
        <f t="shared" si="379"/>
        <v>-2.9548191465620377E-3</v>
      </c>
      <c r="FQ48" s="18">
        <f t="shared" si="380"/>
        <v>-9.5748110342758208E-3</v>
      </c>
      <c r="FR48" s="18">
        <f t="shared" si="381"/>
        <v>3.0963386256708691E-2</v>
      </c>
      <c r="FS48" s="18">
        <f t="shared" si="382"/>
        <v>-6.4498367379255073E-2</v>
      </c>
      <c r="FT48" s="18">
        <f t="shared" si="383"/>
        <v>-9.1482969901273914E-2</v>
      </c>
      <c r="FU48" s="18">
        <f t="shared" si="384"/>
        <v>-3.3230815021887405E-3</v>
      </c>
      <c r="FV48" s="18">
        <f t="shared" si="385"/>
        <v>8.7513897114185557E-2</v>
      </c>
      <c r="FW48" s="18">
        <f t="shared" si="386"/>
        <v>-9.3945863856881084E-2</v>
      </c>
      <c r="FX48" s="18">
        <f t="shared" si="387"/>
        <v>-6.9610231346143303E-3</v>
      </c>
      <c r="FY48" s="18">
        <f t="shared" si="388"/>
        <v>4.3515672960100282E-2</v>
      </c>
      <c r="FZ48" s="18">
        <f t="shared" si="389"/>
        <v>7.3403027821510314E-2</v>
      </c>
      <c r="GA48" s="18">
        <f t="shared" si="390"/>
        <v>1.0418729124246795E-2</v>
      </c>
      <c r="GB48" s="18">
        <f t="shared" si="391"/>
        <v>3.5895851809365276E-2</v>
      </c>
      <c r="GC48" s="18">
        <f t="shared" si="392"/>
        <v>5.4325170683919399E-2</v>
      </c>
      <c r="GD48" s="18">
        <f t="shared" si="393"/>
        <v>3.5364536683253567E-2</v>
      </c>
      <c r="GE48" s="18">
        <f t="shared" si="394"/>
        <v>-1.7069150538329136E-2</v>
      </c>
      <c r="GF48" s="18">
        <f t="shared" si="395"/>
        <v>1.6383452685682753E-2</v>
      </c>
      <c r="GG48" s="18">
        <f t="shared" si="396"/>
        <v>4.7559869071213567E-2</v>
      </c>
      <c r="GH48" s="18">
        <f t="shared" si="397"/>
        <v>3.9811256433146536E-2</v>
      </c>
      <c r="GI48" s="18">
        <f t="shared" si="398"/>
        <v>-4.7388324103275759E-3</v>
      </c>
      <c r="GJ48" s="18">
        <f t="shared" si="399"/>
        <v>-8.3517851208303795E-2</v>
      </c>
      <c r="GK48" s="18">
        <f t="shared" si="400"/>
        <v>3.0689742405486165E-2</v>
      </c>
      <c r="GL48" s="18">
        <f t="shared" si="401"/>
        <v>2.9959464218594078E-2</v>
      </c>
      <c r="GM48" s="18">
        <f t="shared" si="402"/>
        <v>-3.3104818280500825E-2</v>
      </c>
      <c r="GN48" s="18">
        <f t="shared" si="403"/>
        <v>8.2090903580051444E-2</v>
      </c>
      <c r="GO48" s="18">
        <f t="shared" si="404"/>
        <v>-3.1205267343599186E-3</v>
      </c>
      <c r="GP48" s="18">
        <f t="shared" si="405"/>
        <v>-4.560141517266858E-2</v>
      </c>
      <c r="GQ48" s="18">
        <f t="shared" si="406"/>
        <v>4.365392272995261E-2</v>
      </c>
      <c r="GR48" s="18">
        <f t="shared" si="407"/>
        <v>-1.4688189513891725E-3</v>
      </c>
      <c r="GS48" s="18">
        <f t="shared" si="408"/>
        <v>-4.2693069477618861E-2</v>
      </c>
      <c r="GT48" s="18">
        <f t="shared" si="409"/>
        <v>3.9978873475882803E-2</v>
      </c>
      <c r="GU48" s="18">
        <f t="shared" si="410"/>
        <v>-2.8134948308935259E-2</v>
      </c>
      <c r="GV48" s="18">
        <f t="shared" si="411"/>
        <v>-5.1220248093932885E-2</v>
      </c>
      <c r="GW48" s="18">
        <f t="shared" si="412"/>
        <v>-4.5632164165498867E-3</v>
      </c>
      <c r="GX48" s="18">
        <f t="shared" si="413"/>
        <v>1.7152175700443362E-3</v>
      </c>
      <c r="GY48" s="18">
        <f t="shared" si="414"/>
        <v>-2.0134396848972114E-2</v>
      </c>
      <c r="GZ48" s="18">
        <f t="shared" si="415"/>
        <v>3.7864490146560348E-2</v>
      </c>
      <c r="HA48" s="18">
        <f t="shared" si="416"/>
        <v>5.3824941766911216E-4</v>
      </c>
      <c r="HB48" s="18">
        <f t="shared" si="417"/>
        <v>-1.261486683848223E-2</v>
      </c>
      <c r="HC48" s="18">
        <f t="shared" si="418"/>
        <v>-1.9751947276313686E-2</v>
      </c>
      <c r="HD48" s="18">
        <f t="shared" si="419"/>
        <v>1.8621108969622879E-2</v>
      </c>
      <c r="HE48" s="18">
        <f t="shared" si="420"/>
        <v>1.2123506698115349E-2</v>
      </c>
      <c r="HF48" s="18">
        <f t="shared" si="421"/>
        <v>0.1418285095748324</v>
      </c>
      <c r="HG48" s="18">
        <f t="shared" si="422"/>
        <v>-4.7306527205113413E-2</v>
      </c>
      <c r="HH48" s="18">
        <f t="shared" si="423"/>
        <v>1.4573479195375105E-2</v>
      </c>
      <c r="HI48" s="18">
        <f t="shared" si="424"/>
        <v>-5.5176071382648906E-2</v>
      </c>
      <c r="HJ48" s="18">
        <f t="shared" si="425"/>
        <v>2.0273312959194767E-2</v>
      </c>
      <c r="HK48" s="18">
        <f t="shared" si="426"/>
        <v>-1.5681211151814534E-2</v>
      </c>
      <c r="HL48" s="18">
        <f t="shared" si="427"/>
        <v>1.0636012099275671E-2</v>
      </c>
      <c r="HM48" s="18">
        <f t="shared" si="428"/>
        <v>-1.7000339355998317E-2</v>
      </c>
      <c r="HN48" s="18">
        <f t="shared" si="429"/>
        <v>1.2373363493006106E-2</v>
      </c>
      <c r="HO48" s="18">
        <f t="shared" si="430"/>
        <v>-5.7372333900094774E-2</v>
      </c>
      <c r="HP48" s="18">
        <f t="shared" si="431"/>
        <v>6.6240654473544325E-2</v>
      </c>
      <c r="HQ48" s="18">
        <f t="shared" si="432"/>
        <v>-2.4667212343494005E-2</v>
      </c>
      <c r="HR48" s="18">
        <f t="shared" si="433"/>
        <v>7.0165729074033178E-2</v>
      </c>
      <c r="HS48" s="18">
        <f t="shared" si="434"/>
        <v>-5.5161929961995315E-2</v>
      </c>
      <c r="HT48" s="18">
        <f t="shared" si="435"/>
        <v>-3.0080861548946736E-2</v>
      </c>
      <c r="HU48" s="18">
        <f t="shared" si="436"/>
        <v>-7.9960361539741065E-2</v>
      </c>
      <c r="HV48" s="18">
        <f t="shared" si="437"/>
        <v>2.7217722842399539E-2</v>
      </c>
      <c r="HW48" s="18">
        <f t="shared" si="438"/>
        <v>-8.7422487110437319E-2</v>
      </c>
      <c r="HX48" s="18">
        <f t="shared" si="439"/>
        <v>-9.4678424316612109E-3</v>
      </c>
      <c r="HY48" s="18">
        <f t="shared" si="440"/>
        <v>6.9484396577064178E-2</v>
      </c>
      <c r="HZ48" s="18">
        <f t="shared" si="441"/>
        <v>-1.4166639798479208E-2</v>
      </c>
      <c r="IA48" s="18">
        <f t="shared" si="442"/>
        <v>-2.5374960288543691E-2</v>
      </c>
      <c r="IB48" s="18">
        <f t="shared" si="443"/>
        <v>2.3522343256285438E-2</v>
      </c>
      <c r="IC48" s="18">
        <f t="shared" si="444"/>
        <v>-4.2752919237429854E-2</v>
      </c>
      <c r="ID48" s="18">
        <f t="shared" si="445"/>
        <v>9.2635356704498184E-2</v>
      </c>
      <c r="IE48" s="18">
        <f t="shared" si="446"/>
        <v>-9.3915661965083053E-2</v>
      </c>
      <c r="IF48" s="18">
        <f t="shared" si="447"/>
        <v>-6.5325021627900437E-2</v>
      </c>
      <c r="IG48" s="18">
        <f t="shared" si="448"/>
        <v>-0.11720646283487934</v>
      </c>
      <c r="IH48" s="18">
        <f t="shared" si="449"/>
        <v>-1.9389698364706831E-2</v>
      </c>
      <c r="II48" s="18">
        <f t="shared" si="450"/>
        <v>1.2435863531384594E-2</v>
      </c>
      <c r="IJ48" s="18">
        <f t="shared" si="451"/>
        <v>6.8697608430821511E-2</v>
      </c>
      <c r="IK48" s="18">
        <f t="shared" si="452"/>
        <v>-3.3801614847771444E-2</v>
      </c>
      <c r="IL48" s="18">
        <f t="shared" si="453"/>
        <v>-4.2679781883054768E-2</v>
      </c>
      <c r="IM48" s="18">
        <f t="shared" si="454"/>
        <v>-6.9787648186887541E-2</v>
      </c>
      <c r="IN48" s="18">
        <f t="shared" si="455"/>
        <v>6.8070640413289585E-2</v>
      </c>
      <c r="IO48" s="18">
        <f t="shared" si="456"/>
        <v>3.7995840136626269E-2</v>
      </c>
      <c r="IP48" s="18">
        <f t="shared" si="457"/>
        <v>-4.6857588299203612E-2</v>
      </c>
      <c r="IQ48" s="18">
        <f t="shared" si="458"/>
        <v>-3.5104833643553768E-2</v>
      </c>
      <c r="IR48" s="18">
        <f t="shared" si="459"/>
        <v>-0.10598458486796425</v>
      </c>
      <c r="IS48" s="18">
        <f t="shared" si="458"/>
        <v>-0.10588236190069655</v>
      </c>
      <c r="IT48" s="18">
        <f t="shared" si="458"/>
        <v>-0.10545796466406399</v>
      </c>
      <c r="IU48" s="18">
        <f t="shared" si="458"/>
        <v>-0.20204350581518771</v>
      </c>
      <c r="IV48" s="18">
        <f t="shared" si="458"/>
        <v>-2.9866150223016974E-2</v>
      </c>
      <c r="IW48" s="18">
        <f t="shared" si="458"/>
        <v>3.4005452526299607E-2</v>
      </c>
      <c r="IX48" s="18">
        <f t="shared" si="458"/>
        <v>-9.2486498919520987E-2</v>
      </c>
      <c r="IY48" s="18">
        <f t="shared" si="458"/>
        <v>-6.2896858884286866E-2</v>
      </c>
      <c r="IZ48" s="18">
        <f t="shared" si="458"/>
        <v>0.15619826823760508</v>
      </c>
      <c r="JA48" s="18">
        <f t="shared" si="458"/>
        <v>-3.1035348315909705E-2</v>
      </c>
      <c r="JB48" s="18">
        <f t="shared" si="458"/>
        <v>0.1310428176204983</v>
      </c>
      <c r="JC48" s="18">
        <f t="shared" si="458"/>
        <v>-0.21877303017417038</v>
      </c>
      <c r="JD48" s="18">
        <f t="shared" si="458"/>
        <v>-3.7509877847339834E-2</v>
      </c>
      <c r="JE48" s="18">
        <f t="shared" si="458"/>
        <v>7.3053303896799981E-2</v>
      </c>
      <c r="JF48" s="18">
        <f t="shared" si="458"/>
        <v>-6.4227840521530966E-2</v>
      </c>
      <c r="JG48" s="18">
        <f t="shared" si="458"/>
        <v>-2.9638928777791951E-2</v>
      </c>
      <c r="JH48" s="18">
        <f t="shared" si="458"/>
        <v>7.5549653729638511E-2</v>
      </c>
      <c r="JI48" s="18">
        <f t="shared" si="458"/>
        <v>9.8041258603760006E-2</v>
      </c>
      <c r="JJ48" s="18">
        <f t="shared" si="458"/>
        <v>1.2254683400966471E-2</v>
      </c>
      <c r="JK48" s="18">
        <f t="shared" si="458"/>
        <v>5.284953713382845E-2</v>
      </c>
      <c r="JL48" s="18">
        <f t="shared" si="458"/>
        <v>0.19975402364989092</v>
      </c>
      <c r="JM48" s="18">
        <f t="shared" si="458"/>
        <v>-7.4947528604884628E-2</v>
      </c>
      <c r="JN48" s="18">
        <f t="shared" si="460"/>
        <v>7.1909834115723825E-2</v>
      </c>
      <c r="JO48" s="18">
        <f t="shared" si="460"/>
        <v>-9.7761299458105189E-2</v>
      </c>
      <c r="JP48" s="18">
        <f t="shared" ref="JP48:KM48" si="473">JP38/JO38-1</f>
        <v>0.113471124762621</v>
      </c>
      <c r="JQ48" s="18">
        <f t="shared" si="473"/>
        <v>-0.10157927646114029</v>
      </c>
      <c r="JR48" s="18">
        <f t="shared" si="473"/>
        <v>2.9684696377954234E-2</v>
      </c>
      <c r="JS48" s="18">
        <f t="shared" si="473"/>
        <v>0.16371886278860659</v>
      </c>
      <c r="JT48" s="18">
        <f t="shared" si="473"/>
        <v>-0.15899886308378597</v>
      </c>
      <c r="JU48" s="18">
        <f t="shared" si="473"/>
        <v>9.8007102018656811E-2</v>
      </c>
      <c r="JV48" s="18">
        <f t="shared" si="473"/>
        <v>-3.6783359679726013E-2</v>
      </c>
      <c r="JW48" s="18">
        <f t="shared" si="473"/>
        <v>1.4862368189529462E-2</v>
      </c>
      <c r="JX48" s="18">
        <f t="shared" si="473"/>
        <v>0.16741730114321207</v>
      </c>
      <c r="JY48" s="18">
        <f t="shared" si="473"/>
        <v>0.10955160852123602</v>
      </c>
      <c r="JZ48" s="18">
        <f t="shared" si="473"/>
        <v>0.16908504438440186</v>
      </c>
      <c r="KA48" s="18">
        <f t="shared" si="473"/>
        <v>-0.11820068853535071</v>
      </c>
      <c r="KB48" s="18">
        <f t="shared" si="473"/>
        <v>-0.12805343342043407</v>
      </c>
      <c r="KC48" s="18">
        <f t="shared" si="473"/>
        <v>4.4813347618530841E-2</v>
      </c>
      <c r="KD48" s="18">
        <f t="shared" si="473"/>
        <v>-9.1369496526381377E-2</v>
      </c>
      <c r="KE48" s="18">
        <f t="shared" si="473"/>
        <v>-1.0386202877829209E-2</v>
      </c>
      <c r="KF48" s="18">
        <f t="shared" si="473"/>
        <v>0.12831752711616251</v>
      </c>
      <c r="KG48" s="18">
        <f t="shared" si="473"/>
        <v>-8.593955470134429E-2</v>
      </c>
      <c r="KH48" s="18">
        <f t="shared" si="473"/>
        <v>-3.5371976750877554E-3</v>
      </c>
      <c r="KI48" s="18">
        <f t="shared" si="473"/>
        <v>7.0127249098838274E-2</v>
      </c>
      <c r="KJ48" s="18">
        <f t="shared" si="473"/>
        <v>0.18372853902839825</v>
      </c>
      <c r="KK48" s="18">
        <f t="shared" si="473"/>
        <v>-7.0169090477920193E-2</v>
      </c>
      <c r="KL48" s="18">
        <f t="shared" si="473"/>
        <v>0.25616875677774154</v>
      </c>
      <c r="KM48" s="18">
        <f t="shared" si="473"/>
        <v>-0.14215723789576251</v>
      </c>
      <c r="KN48" s="18">
        <f t="shared" si="462"/>
        <v>2.3998045903696807E-2</v>
      </c>
      <c r="KO48" s="18">
        <f t="shared" si="463"/>
        <v>-7.6063795170608239E-2</v>
      </c>
      <c r="KP48" s="18">
        <f t="shared" si="463"/>
        <v>-0.10020771901403913</v>
      </c>
      <c r="KQ48" s="18">
        <f t="shared" si="463"/>
        <v>1.8496391450620875E-2</v>
      </c>
      <c r="KR48" s="18">
        <f t="shared" si="463"/>
        <v>8.9026696451915743E-2</v>
      </c>
      <c r="KS48" s="18">
        <f t="shared" si="463"/>
        <v>-1.9139842049954336E-2</v>
      </c>
      <c r="KT48" s="18">
        <f t="shared" si="463"/>
        <v>6.491178472691117E-2</v>
      </c>
      <c r="KU48" s="18">
        <f t="shared" si="463"/>
        <v>-3.5748934874287874E-3</v>
      </c>
      <c r="KV48" s="18">
        <f t="shared" si="463"/>
        <v>0.16565066317832722</v>
      </c>
      <c r="KW48" s="18">
        <f t="shared" si="463"/>
        <v>-8.239257443148873E-2</v>
      </c>
      <c r="KX48" s="18">
        <f t="shared" si="463"/>
        <v>0.20433268938355931</v>
      </c>
      <c r="KY48" s="18">
        <f t="shared" si="463"/>
        <v>-0.1168312932764265</v>
      </c>
      <c r="KZ48" s="18">
        <f t="shared" si="463"/>
        <v>-6.8395928330609923E-2</v>
      </c>
      <c r="LA48" s="18">
        <f t="shared" si="463"/>
        <v>-0.35623256939746095</v>
      </c>
      <c r="LB48" s="18">
        <f t="shared" si="463"/>
        <v>8.6206481416692737E-2</v>
      </c>
      <c r="LC48" s="18">
        <f t="shared" si="463"/>
        <v>9.0324819729217243E-3</v>
      </c>
      <c r="LD48" s="18">
        <f t="shared" si="463"/>
        <v>-0.16661661777093684</v>
      </c>
      <c r="LE48" s="18">
        <f t="shared" si="463"/>
        <v>8.5879206037856592E-2</v>
      </c>
      <c r="LF48" s="18">
        <f t="shared" si="463"/>
        <v>5.2310713955937338E-2</v>
      </c>
      <c r="LG48" s="18">
        <f t="shared" si="463"/>
        <v>9.1485056955667998E-2</v>
      </c>
      <c r="LH48" s="18">
        <f t="shared" si="463"/>
        <v>-0.10268374193383334</v>
      </c>
      <c r="LI48" s="18">
        <f t="shared" si="463"/>
        <v>0.11746140561901286</v>
      </c>
      <c r="LJ48" s="18">
        <f t="shared" si="463"/>
        <v>5.7458212436320988E-3</v>
      </c>
      <c r="LK48" s="18">
        <f t="shared" si="463"/>
        <v>-8.7579904852677637E-2</v>
      </c>
      <c r="LL48" s="18">
        <f t="shared" si="463"/>
        <v>-8.5139535097068508E-2</v>
      </c>
      <c r="LM48" s="18">
        <f t="shared" si="463"/>
        <v>8.1362040874908281E-3</v>
      </c>
      <c r="LN48" s="18">
        <f t="shared" si="463"/>
        <v>-1.9625198343924066E-2</v>
      </c>
      <c r="LO48" s="18">
        <f t="shared" si="463"/>
        <v>-6.2407779106212091E-2</v>
      </c>
      <c r="LP48" s="18">
        <f t="shared" si="463"/>
        <v>0.15464182265511939</v>
      </c>
      <c r="LQ48" s="18">
        <f t="shared" si="463"/>
        <v>-1.5106296322704882E-2</v>
      </c>
      <c r="LR48" s="18">
        <f t="shared" si="463"/>
        <v>-0.18409738612823667</v>
      </c>
      <c r="LS48" s="18">
        <f t="shared" si="463"/>
        <v>7.3421078079027202E-2</v>
      </c>
      <c r="LT48" s="18">
        <f t="shared" si="463"/>
        <v>0.11041080893432942</v>
      </c>
      <c r="LU48" s="18">
        <f t="shared" si="463"/>
        <v>9.3694052137601513E-2</v>
      </c>
      <c r="LV48" s="18">
        <f t="shared" si="463"/>
        <v>-8.1407244967492964E-3</v>
      </c>
      <c r="LW48" s="18">
        <f t="shared" si="463"/>
        <v>-9.2165380851423451E-2</v>
      </c>
      <c r="LX48" s="18">
        <f t="shared" si="463"/>
        <v>4.357225125784181E-2</v>
      </c>
      <c r="LY48" s="18">
        <f t="shared" ref="LY48:NG51" si="474">LY38/LX38-1</f>
        <v>-1.8216514912303694E-3</v>
      </c>
      <c r="LZ48" s="18">
        <f t="shared" si="474"/>
        <v>2.4340562585301484E-2</v>
      </c>
      <c r="MA48" s="18">
        <f t="shared" si="474"/>
        <v>9.2848735449632125E-2</v>
      </c>
      <c r="MB48" s="18">
        <f t="shared" si="474"/>
        <v>-1.4628630147116684E-2</v>
      </c>
      <c r="MC48" s="18">
        <f t="shared" si="474"/>
        <v>-1.6885631980590898E-2</v>
      </c>
      <c r="MD48" s="18">
        <f t="shared" si="474"/>
        <v>1.9926066397113473E-5</v>
      </c>
      <c r="ME48" s="18">
        <f t="shared" si="474"/>
        <v>0.16981897570317273</v>
      </c>
      <c r="MF48" s="18">
        <f t="shared" si="474"/>
        <v>0.10599577590151399</v>
      </c>
      <c r="MG48" s="18">
        <f t="shared" si="474"/>
        <v>3.0801812605633971E-2</v>
      </c>
      <c r="MH48" s="18">
        <f t="shared" si="474"/>
        <v>8.2652330228444537E-2</v>
      </c>
      <c r="MI48" s="18">
        <f t="shared" si="474"/>
        <v>-1.2597999281236616E-2</v>
      </c>
      <c r="MJ48" s="18">
        <f t="shared" si="474"/>
        <v>-5.1579535651993247E-2</v>
      </c>
      <c r="MK48" s="18">
        <f t="shared" si="474"/>
        <v>-2.8208824577862668E-2</v>
      </c>
      <c r="ML48" s="18">
        <f t="shared" si="474"/>
        <v>4.3426383717504402E-2</v>
      </c>
      <c r="MM48" s="18">
        <f t="shared" si="474"/>
        <v>5.8465154194667246E-2</v>
      </c>
      <c r="MN48" s="18">
        <f t="shared" si="474"/>
        <v>8.5501800783193804E-2</v>
      </c>
      <c r="MO48" s="18">
        <f t="shared" si="474"/>
        <v>3.1290077142076544E-2</v>
      </c>
      <c r="MP48" s="18">
        <f t="shared" si="474"/>
        <v>1.6484324101490255E-2</v>
      </c>
      <c r="MQ48" s="18">
        <f t="shared" si="474"/>
        <v>2.229877612422615E-2</v>
      </c>
      <c r="MR48" s="18">
        <f t="shared" si="474"/>
        <v>3.0693194476955732E-2</v>
      </c>
      <c r="MS48" s="18">
        <f t="shared" si="474"/>
        <v>3.3540207634757069E-2</v>
      </c>
      <c r="MT48" s="18">
        <f t="shared" si="474"/>
        <v>5.7135913613699518E-3</v>
      </c>
      <c r="MU48" s="18">
        <f t="shared" si="474"/>
        <v>-5.4537731936349698E-2</v>
      </c>
      <c r="MV48" s="18">
        <f t="shared" si="474"/>
        <v>-6.3452919541579833E-2</v>
      </c>
      <c r="MW48" s="18">
        <f t="shared" si="474"/>
        <v>3.9157636661493633E-2</v>
      </c>
      <c r="MX48" s="18">
        <f t="shared" si="474"/>
        <v>-2.6106768207760811E-2</v>
      </c>
      <c r="MY48" s="18">
        <f t="shared" si="474"/>
        <v>3.754121065309568E-2</v>
      </c>
      <c r="MZ48" s="18">
        <f t="shared" si="474"/>
        <v>3.6409025601513711E-4</v>
      </c>
      <c r="NA48" s="18">
        <f t="shared" si="474"/>
        <v>8.1255816865641872E-3</v>
      </c>
      <c r="NB48" s="18">
        <f t="shared" si="474"/>
        <v>-4.051622330820881E-2</v>
      </c>
      <c r="NC48" s="18">
        <f t="shared" si="474"/>
        <v>-8.012880611237283E-3</v>
      </c>
      <c r="ND48" s="18">
        <f t="shared" si="474"/>
        <v>0.11017836579646212</v>
      </c>
      <c r="NE48" s="18">
        <f t="shared" si="474"/>
        <v>-1.8217744430703786E-2</v>
      </c>
      <c r="NF48" s="18">
        <f t="shared" si="474"/>
        <v>1.0525183003070149E-2</v>
      </c>
      <c r="NG48" s="18">
        <f t="shared" si="474"/>
        <v>-0.11187127382111683</v>
      </c>
      <c r="NH48" s="18">
        <f t="shared" si="465"/>
        <v>-5.5525733813758249E-2</v>
      </c>
      <c r="NI48" s="18">
        <f t="shared" si="465"/>
        <v>-8.961641631703543E-3</v>
      </c>
      <c r="NJ48" s="18">
        <f t="shared" ref="NJ48:NU48" si="475">NJ38/NI38-1</f>
        <v>3.1237630691136387E-2</v>
      </c>
      <c r="NK48" s="18">
        <f t="shared" si="475"/>
        <v>-4.849146533915194E-2</v>
      </c>
      <c r="NL48" s="18">
        <f t="shared" si="475"/>
        <v>5.9954027752790795E-2</v>
      </c>
      <c r="NM48" s="18">
        <f t="shared" si="475"/>
        <v>-4.4973494705184192E-2</v>
      </c>
      <c r="NN48" s="18">
        <f t="shared" si="475"/>
        <v>4.8719008953899579E-2</v>
      </c>
      <c r="NO48" s="18">
        <f t="shared" si="475"/>
        <v>4.3695827744106186E-2</v>
      </c>
      <c r="NP48" s="18">
        <f t="shared" si="475"/>
        <v>7.102035434978049E-2</v>
      </c>
      <c r="NQ48" s="18">
        <f t="shared" si="475"/>
        <v>3.472684558207928E-2</v>
      </c>
      <c r="NR48" s="18">
        <f t="shared" si="475"/>
        <v>-4.3202608318009594E-2</v>
      </c>
      <c r="NS48" s="18">
        <f t="shared" si="475"/>
        <v>6.2619731729802286E-2</v>
      </c>
      <c r="NT48" s="18">
        <f t="shared" si="475"/>
        <v>-5.4185926981734189E-2</v>
      </c>
      <c r="NU48" s="18">
        <f t="shared" si="475"/>
        <v>-5.9595281171626158E-2</v>
      </c>
    </row>
    <row r="49" spans="1:385" outlineLevel="1" x14ac:dyDescent="0.75">
      <c r="A49" s="8" t="s">
        <v>22</v>
      </c>
      <c r="B49" s="19" t="s">
        <v>3</v>
      </c>
      <c r="C49" s="19" t="s">
        <v>3</v>
      </c>
      <c r="D49" s="19" t="s">
        <v>3</v>
      </c>
      <c r="E49" s="19" t="s">
        <v>3</v>
      </c>
      <c r="F49" s="19" t="s">
        <v>3</v>
      </c>
      <c r="G49" s="19" t="s">
        <v>3</v>
      </c>
      <c r="H49" s="19" t="s">
        <v>3</v>
      </c>
      <c r="I49" s="19" t="s">
        <v>3</v>
      </c>
      <c r="J49" s="19" t="s">
        <v>3</v>
      </c>
      <c r="K49" s="19" t="s">
        <v>3</v>
      </c>
      <c r="L49" s="19" t="s">
        <v>3</v>
      </c>
      <c r="M49" s="19" t="s">
        <v>3</v>
      </c>
      <c r="N49" s="19" t="s">
        <v>3</v>
      </c>
      <c r="O49" s="19" t="s">
        <v>3</v>
      </c>
      <c r="P49" s="19" t="s">
        <v>3</v>
      </c>
      <c r="Q49" s="19" t="s">
        <v>3</v>
      </c>
      <c r="R49" s="19" t="s">
        <v>3</v>
      </c>
      <c r="S49" s="19" t="s">
        <v>3</v>
      </c>
      <c r="T49" s="19" t="s">
        <v>3</v>
      </c>
      <c r="U49" s="19" t="s">
        <v>3</v>
      </c>
      <c r="V49" s="19" t="s">
        <v>3</v>
      </c>
      <c r="W49" s="19" t="s">
        <v>3</v>
      </c>
      <c r="X49" s="19" t="s">
        <v>3</v>
      </c>
      <c r="Y49" s="19" t="s">
        <v>3</v>
      </c>
      <c r="Z49" s="19" t="s">
        <v>3</v>
      </c>
      <c r="AA49" s="19" t="s">
        <v>3</v>
      </c>
      <c r="AB49" s="19" t="s">
        <v>3</v>
      </c>
      <c r="AC49" s="19" t="s">
        <v>3</v>
      </c>
      <c r="AD49" s="19" t="s">
        <v>3</v>
      </c>
      <c r="AE49" s="19" t="s">
        <v>3</v>
      </c>
      <c r="AF49" s="19" t="s">
        <v>3</v>
      </c>
      <c r="AG49" s="19" t="s">
        <v>3</v>
      </c>
      <c r="AH49" s="19" t="s">
        <v>3</v>
      </c>
      <c r="AI49" s="19" t="s">
        <v>3</v>
      </c>
      <c r="AJ49" s="19" t="s">
        <v>3</v>
      </c>
      <c r="AK49" s="19" t="s">
        <v>3</v>
      </c>
      <c r="AL49" s="19" t="s">
        <v>3</v>
      </c>
      <c r="AM49" s="19" t="s">
        <v>3</v>
      </c>
      <c r="AN49" s="19" t="s">
        <v>3</v>
      </c>
      <c r="AO49" s="19" t="s">
        <v>3</v>
      </c>
      <c r="AP49" s="19" t="s">
        <v>3</v>
      </c>
      <c r="AQ49" s="19" t="s">
        <v>3</v>
      </c>
      <c r="AR49" s="19" t="s">
        <v>3</v>
      </c>
      <c r="AS49" s="19" t="s">
        <v>3</v>
      </c>
      <c r="AT49" s="19" t="s">
        <v>3</v>
      </c>
      <c r="AU49" s="19" t="s">
        <v>3</v>
      </c>
      <c r="AV49" s="19" t="s">
        <v>3</v>
      </c>
      <c r="AW49" s="19" t="s">
        <v>3</v>
      </c>
      <c r="AX49" s="19" t="s">
        <v>3</v>
      </c>
      <c r="AY49" s="19" t="s">
        <v>3</v>
      </c>
      <c r="AZ49" s="19" t="s">
        <v>3</v>
      </c>
      <c r="BA49" s="19" t="s">
        <v>3</v>
      </c>
      <c r="BB49" s="19" t="s">
        <v>3</v>
      </c>
      <c r="BC49" s="19" t="s">
        <v>3</v>
      </c>
      <c r="BD49" s="19" t="s">
        <v>3</v>
      </c>
      <c r="BE49" s="19" t="s">
        <v>3</v>
      </c>
      <c r="BF49" s="19" t="s">
        <v>3</v>
      </c>
      <c r="BG49" s="19" t="s">
        <v>3</v>
      </c>
      <c r="BH49" s="19" t="s">
        <v>3</v>
      </c>
      <c r="BI49" s="19" t="s">
        <v>3</v>
      </c>
      <c r="BJ49" s="19">
        <f t="shared" si="272"/>
        <v>9.8689201309614782E-2</v>
      </c>
      <c r="BK49" s="19">
        <f t="shared" si="273"/>
        <v>0.13568962041136312</v>
      </c>
      <c r="BL49" s="19">
        <f t="shared" si="273"/>
        <v>7.9868752823470945E-3</v>
      </c>
      <c r="BM49" s="19">
        <f t="shared" si="273"/>
        <v>-3.6367233975261537E-2</v>
      </c>
      <c r="BN49" s="19">
        <f t="shared" si="273"/>
        <v>-3.1044289329319463E-3</v>
      </c>
      <c r="BO49" s="19">
        <f t="shared" si="274"/>
        <v>6.1326573039725885E-2</v>
      </c>
      <c r="BP49" s="19">
        <f t="shared" si="275"/>
        <v>-3.9306492969427453E-2</v>
      </c>
      <c r="BQ49" s="19">
        <f t="shared" si="276"/>
        <v>8.0186070118451136E-2</v>
      </c>
      <c r="BR49" s="19">
        <f t="shared" si="277"/>
        <v>0.1863655966899922</v>
      </c>
      <c r="BS49" s="19">
        <f t="shared" si="278"/>
        <v>-5.9616380647846912E-2</v>
      </c>
      <c r="BT49" s="19">
        <f t="shared" si="279"/>
        <v>-8.1811170629015662E-2</v>
      </c>
      <c r="BU49" s="19">
        <f t="shared" si="280"/>
        <v>-2.7114374691639131E-2</v>
      </c>
      <c r="BV49" s="19">
        <f t="shared" si="281"/>
        <v>4.4104735619148627E-2</v>
      </c>
      <c r="BW49" s="19">
        <f t="shared" si="282"/>
        <v>-1.4974139296450195E-2</v>
      </c>
      <c r="BX49" s="19">
        <f t="shared" si="283"/>
        <v>-2.4955526715014886E-2</v>
      </c>
      <c r="BY49" s="19">
        <f t="shared" si="284"/>
        <v>5.0495101723295965E-2</v>
      </c>
      <c r="BZ49" s="19">
        <f t="shared" si="285"/>
        <v>3.2081263252861536E-2</v>
      </c>
      <c r="CA49" s="19">
        <f t="shared" si="286"/>
        <v>-3.4200496656167423E-2</v>
      </c>
      <c r="CB49" s="19">
        <f t="shared" si="287"/>
        <v>9.8689664757111606E-2</v>
      </c>
      <c r="CC49" s="19">
        <f t="shared" si="288"/>
        <v>0.35721344958603951</v>
      </c>
      <c r="CD49" s="19">
        <f t="shared" si="289"/>
        <v>-3.7582077385549084E-2</v>
      </c>
      <c r="CE49" s="19">
        <f t="shared" si="290"/>
        <v>-0.1521144156233889</v>
      </c>
      <c r="CF49" s="19">
        <f t="shared" si="291"/>
        <v>-6.4008586280919211E-3</v>
      </c>
      <c r="CG49" s="19">
        <f t="shared" si="292"/>
        <v>-4.0797133092462579E-2</v>
      </c>
      <c r="CH49" s="19">
        <f t="shared" si="293"/>
        <v>-0.23320238085271994</v>
      </c>
      <c r="CI49" s="19">
        <f t="shared" si="294"/>
        <v>6.9406377426215693E-2</v>
      </c>
      <c r="CJ49" s="19">
        <f t="shared" si="295"/>
        <v>-1.2834652173037031E-2</v>
      </c>
      <c r="CK49" s="19">
        <f t="shared" si="296"/>
        <v>-1.0460552766423326E-2</v>
      </c>
      <c r="CL49" s="19">
        <f t="shared" si="297"/>
        <v>-8.8112777106729268E-2</v>
      </c>
      <c r="CM49" s="19">
        <f t="shared" si="298"/>
        <v>3.8455803516485476E-2</v>
      </c>
      <c r="CN49" s="19">
        <f t="shared" si="299"/>
        <v>0.12609913176726151</v>
      </c>
      <c r="CO49" s="19">
        <f t="shared" si="300"/>
        <v>-2.2205891128902033E-2</v>
      </c>
      <c r="CP49" s="19">
        <f t="shared" si="301"/>
        <v>2.8280464272938843E-2</v>
      </c>
      <c r="CQ49" s="19">
        <f t="shared" si="302"/>
        <v>1.5516190270801866E-2</v>
      </c>
      <c r="CR49" s="19">
        <f t="shared" si="303"/>
        <v>-3.3258750429247974E-2</v>
      </c>
      <c r="CS49" s="19">
        <f t="shared" si="304"/>
        <v>2.6706130155114138E-2</v>
      </c>
      <c r="CT49" s="19">
        <f t="shared" si="305"/>
        <v>-8.2111780369681697E-2</v>
      </c>
      <c r="CU49" s="19">
        <f t="shared" si="306"/>
        <v>0.15602669219632626</v>
      </c>
      <c r="CV49" s="19">
        <f t="shared" si="307"/>
        <v>-0.11224842267096458</v>
      </c>
      <c r="CW49" s="19">
        <f t="shared" si="308"/>
        <v>0.1153155811999349</v>
      </c>
      <c r="CX49" s="19">
        <f t="shared" si="309"/>
        <v>-0.1272567509889041</v>
      </c>
      <c r="CY49" s="19">
        <f t="shared" si="310"/>
        <v>-1.4170437156583948E-2</v>
      </c>
      <c r="CZ49" s="19">
        <f t="shared" si="311"/>
        <v>4.4441214341819357E-2</v>
      </c>
      <c r="DA49" s="19">
        <f t="shared" si="312"/>
        <v>2.8004073554964704E-2</v>
      </c>
      <c r="DB49" s="19">
        <f t="shared" si="313"/>
        <v>1.3900674032803595E-2</v>
      </c>
      <c r="DC49" s="19">
        <f t="shared" si="314"/>
        <v>-2.5754181549885735E-2</v>
      </c>
      <c r="DD49" s="19">
        <f t="shared" si="315"/>
        <v>0.13979852309123153</v>
      </c>
      <c r="DE49" s="19">
        <f t="shared" si="316"/>
        <v>-4.0741611058764282E-2</v>
      </c>
      <c r="DF49" s="19">
        <f t="shared" si="317"/>
        <v>3.6194474609049232E-2</v>
      </c>
      <c r="DG49" s="19">
        <f t="shared" si="318"/>
        <v>-0.10308461910238598</v>
      </c>
      <c r="DH49" s="19">
        <f t="shared" si="319"/>
        <v>-6.3170291587929528E-3</v>
      </c>
      <c r="DI49" s="19">
        <f t="shared" si="320"/>
        <v>3.954907627606552E-2</v>
      </c>
      <c r="DJ49" s="19">
        <f t="shared" si="321"/>
        <v>3.4961927900167833E-2</v>
      </c>
      <c r="DK49" s="19">
        <f t="shared" si="322"/>
        <v>7.7830493565187453E-3</v>
      </c>
      <c r="DL49" s="19">
        <f t="shared" si="323"/>
        <v>6.6257119896727446E-2</v>
      </c>
      <c r="DM49" s="19">
        <f t="shared" si="324"/>
        <v>0.15177235310355197</v>
      </c>
      <c r="DN49" s="19">
        <f t="shared" si="325"/>
        <v>1.5797793687574391E-2</v>
      </c>
      <c r="DO49" s="19">
        <f t="shared" si="326"/>
        <v>-0.10846026424203103</v>
      </c>
      <c r="DP49" s="19">
        <f t="shared" si="327"/>
        <v>5.6932173000423525E-4</v>
      </c>
      <c r="DQ49" s="19">
        <f t="shared" si="328"/>
        <v>0.18945968567279747</v>
      </c>
      <c r="DR49" s="19">
        <f t="shared" si="329"/>
        <v>-6.2910708474485877E-2</v>
      </c>
      <c r="DS49" s="19">
        <f t="shared" si="330"/>
        <v>3.4153530567127888E-2</v>
      </c>
      <c r="DT49" s="19">
        <f t="shared" si="331"/>
        <v>-1.01969980194212E-2</v>
      </c>
      <c r="DU49" s="19">
        <f t="shared" si="332"/>
        <v>-2.2807838903365019E-2</v>
      </c>
      <c r="DV49" s="19">
        <f t="shared" si="333"/>
        <v>0.17417984641667816</v>
      </c>
      <c r="DW49" s="19">
        <f t="shared" si="334"/>
        <v>3.2039495245905769E-3</v>
      </c>
      <c r="DX49" s="19">
        <f t="shared" si="335"/>
        <v>6.9994277057801035E-2</v>
      </c>
      <c r="DY49" s="19">
        <f t="shared" si="336"/>
        <v>5.5578603022807815E-2</v>
      </c>
      <c r="DZ49" s="19">
        <f t="shared" si="337"/>
        <v>-1.0850340257075985E-2</v>
      </c>
      <c r="EA49" s="19">
        <f t="shared" si="338"/>
        <v>8.9734845887221582E-3</v>
      </c>
      <c r="EB49" s="19">
        <f t="shared" si="339"/>
        <v>-1.6464397191451874E-2</v>
      </c>
      <c r="EC49" s="19">
        <f t="shared" si="340"/>
        <v>-4.16060906188781E-2</v>
      </c>
      <c r="ED49" s="19">
        <f t="shared" si="341"/>
        <v>-4.0777254517374462E-2</v>
      </c>
      <c r="EE49" s="19">
        <f t="shared" si="342"/>
        <v>5.5982175755708852E-4</v>
      </c>
      <c r="EF49" s="19">
        <f t="shared" si="343"/>
        <v>-3.7919012129484786E-3</v>
      </c>
      <c r="EG49" s="19">
        <f t="shared" si="344"/>
        <v>-9.3765477869986902E-2</v>
      </c>
      <c r="EH49" s="19">
        <f t="shared" si="345"/>
        <v>-2.5803411301893786E-2</v>
      </c>
      <c r="EI49" s="19">
        <f t="shared" si="346"/>
        <v>0.16816595677632296</v>
      </c>
      <c r="EJ49" s="19">
        <f t="shared" si="347"/>
        <v>8.0551541483606437E-2</v>
      </c>
      <c r="EK49" s="19">
        <f t="shared" si="348"/>
        <v>-1.1498055449997269E-2</v>
      </c>
      <c r="EL49" s="19">
        <f t="shared" si="349"/>
        <v>3.2896439584096937E-2</v>
      </c>
      <c r="EM49" s="19">
        <f t="shared" si="350"/>
        <v>1.060678739691201E-2</v>
      </c>
      <c r="EN49" s="19">
        <f t="shared" si="351"/>
        <v>8.655702130810905E-3</v>
      </c>
      <c r="EO49" s="19">
        <f t="shared" si="352"/>
        <v>4.3309071593176096E-3</v>
      </c>
      <c r="EP49" s="19">
        <f t="shared" si="353"/>
        <v>-4.0889605787206573E-2</v>
      </c>
      <c r="EQ49" s="19">
        <f t="shared" si="354"/>
        <v>1.513558389438896E-2</v>
      </c>
      <c r="ER49" s="19">
        <f t="shared" si="355"/>
        <v>-4.1270514937598146E-2</v>
      </c>
      <c r="ES49" s="19">
        <f t="shared" si="356"/>
        <v>3.2573388404907755E-2</v>
      </c>
      <c r="ET49" s="19">
        <f t="shared" si="357"/>
        <v>6.4086393459947821E-3</v>
      </c>
      <c r="EU49" s="19">
        <f t="shared" si="358"/>
        <v>2.980535751727853E-3</v>
      </c>
      <c r="EV49" s="19">
        <f t="shared" si="359"/>
        <v>-3.994874625196243E-2</v>
      </c>
      <c r="EW49" s="19">
        <f t="shared" si="360"/>
        <v>0.10776462170587298</v>
      </c>
      <c r="EX49" s="19">
        <f t="shared" si="361"/>
        <v>6.5269275614876499E-3</v>
      </c>
      <c r="EY49" s="19">
        <f t="shared" si="362"/>
        <v>-3.8924434921203011E-2</v>
      </c>
      <c r="EZ49" s="19">
        <f t="shared" si="363"/>
        <v>4.1164616744679972E-2</v>
      </c>
      <c r="FA49" s="19">
        <f t="shared" si="364"/>
        <v>-4.1553293757093934E-3</v>
      </c>
      <c r="FB49" s="19">
        <f t="shared" si="365"/>
        <v>9.1442986606351528E-3</v>
      </c>
      <c r="FC49" s="19">
        <f t="shared" si="366"/>
        <v>4.8303962337152839E-3</v>
      </c>
      <c r="FD49" s="19">
        <f t="shared" si="367"/>
        <v>-1.6125485324054445E-2</v>
      </c>
      <c r="FE49" s="19">
        <f t="shared" si="368"/>
        <v>3.6734547569356124E-2</v>
      </c>
      <c r="FF49" s="19">
        <f t="shared" si="369"/>
        <v>3.1503015123568456E-2</v>
      </c>
      <c r="FG49" s="19">
        <f t="shared" si="370"/>
        <v>1.7725817276827982E-2</v>
      </c>
      <c r="FH49" s="19">
        <f t="shared" si="371"/>
        <v>-1.9438798473638053E-2</v>
      </c>
      <c r="FI49" s="19">
        <f t="shared" si="372"/>
        <v>4.805385698256992E-2</v>
      </c>
      <c r="FJ49" s="19">
        <f t="shared" si="373"/>
        <v>-6.9157732160129992E-3</v>
      </c>
      <c r="FK49" s="19">
        <f t="shared" si="374"/>
        <v>7.3154103899373268E-3</v>
      </c>
      <c r="FL49" s="19">
        <f t="shared" si="375"/>
        <v>1.1477577790871774E-2</v>
      </c>
      <c r="FM49" s="19">
        <f t="shared" si="376"/>
        <v>-4.4177785215974152E-3</v>
      </c>
      <c r="FN49" s="19">
        <f t="shared" si="377"/>
        <v>1.0052506152606888E-3</v>
      </c>
      <c r="FO49" s="19">
        <f t="shared" si="378"/>
        <v>-8.2216131213048826E-2</v>
      </c>
      <c r="FP49" s="19">
        <f t="shared" si="379"/>
        <v>-7.4883338143795219E-3</v>
      </c>
      <c r="FQ49" s="19">
        <f t="shared" si="380"/>
        <v>-8.8611090290807715E-3</v>
      </c>
      <c r="FR49" s="19">
        <f t="shared" si="381"/>
        <v>-1.4402998535273936E-2</v>
      </c>
      <c r="FS49" s="19">
        <f t="shared" si="382"/>
        <v>-3.3174218486526907E-2</v>
      </c>
      <c r="FT49" s="19">
        <f t="shared" si="383"/>
        <v>-8.4434636503682658E-2</v>
      </c>
      <c r="FU49" s="19">
        <f t="shared" si="384"/>
        <v>-9.9272066230629008E-3</v>
      </c>
      <c r="FV49" s="19">
        <f t="shared" si="385"/>
        <v>5.4330938222118652E-2</v>
      </c>
      <c r="FW49" s="19">
        <f t="shared" si="386"/>
        <v>-0.12205628819067271</v>
      </c>
      <c r="FX49" s="19">
        <f t="shared" si="387"/>
        <v>6.3797263628019518E-2</v>
      </c>
      <c r="FY49" s="19">
        <f t="shared" si="388"/>
        <v>8.976305174939192E-4</v>
      </c>
      <c r="FZ49" s="19">
        <f t="shared" si="389"/>
        <v>8.3915436024493362E-2</v>
      </c>
      <c r="GA49" s="19">
        <f t="shared" si="390"/>
        <v>4.9161317213114009E-2</v>
      </c>
      <c r="GB49" s="19">
        <f t="shared" si="391"/>
        <v>-1.8790114539604219E-2</v>
      </c>
      <c r="GC49" s="19">
        <f t="shared" si="392"/>
        <v>3.5812172031450817E-2</v>
      </c>
      <c r="GD49" s="19">
        <f t="shared" si="393"/>
        <v>5.9508684819291835E-2</v>
      </c>
      <c r="GE49" s="19">
        <f t="shared" si="394"/>
        <v>5.767876646413761E-3</v>
      </c>
      <c r="GF49" s="19">
        <f t="shared" si="395"/>
        <v>9.5890642755414035E-3</v>
      </c>
      <c r="GG49" s="19">
        <f t="shared" si="396"/>
        <v>4.0784738857668534E-2</v>
      </c>
      <c r="GH49" s="19">
        <f t="shared" si="397"/>
        <v>1.5011921410289508E-2</v>
      </c>
      <c r="GI49" s="19">
        <f t="shared" si="398"/>
        <v>4.9962863714541061E-3</v>
      </c>
      <c r="GJ49" s="19">
        <f t="shared" si="399"/>
        <v>-7.2680548100871101E-2</v>
      </c>
      <c r="GK49" s="19">
        <f t="shared" si="400"/>
        <v>3.9216248450046898E-2</v>
      </c>
      <c r="GL49" s="19">
        <f t="shared" si="401"/>
        <v>-4.6852941515292956E-3</v>
      </c>
      <c r="GM49" s="19">
        <f t="shared" si="402"/>
        <v>6.6298268378572889E-3</v>
      </c>
      <c r="GN49" s="19">
        <f t="shared" si="403"/>
        <v>5.811791752847717E-2</v>
      </c>
      <c r="GO49" s="19">
        <f t="shared" si="404"/>
        <v>-6.4795991962052213E-4</v>
      </c>
      <c r="GP49" s="19">
        <f t="shared" si="405"/>
        <v>-3.7271357596509236E-2</v>
      </c>
      <c r="GQ49" s="19">
        <f t="shared" si="406"/>
        <v>2.314355483259023E-2</v>
      </c>
      <c r="GR49" s="19">
        <f t="shared" si="407"/>
        <v>2.0567978319700586E-2</v>
      </c>
      <c r="GS49" s="19">
        <f t="shared" si="408"/>
        <v>-3.2144717712603854E-2</v>
      </c>
      <c r="GT49" s="19">
        <f t="shared" si="409"/>
        <v>1.7002189626228015E-2</v>
      </c>
      <c r="GU49" s="19">
        <f t="shared" si="410"/>
        <v>-3.3755948107401568E-2</v>
      </c>
      <c r="GV49" s="19">
        <f t="shared" si="411"/>
        <v>-2.5384208657603713E-2</v>
      </c>
      <c r="GW49" s="19">
        <f t="shared" si="412"/>
        <v>-9.1756017637504295E-3</v>
      </c>
      <c r="GX49" s="19">
        <f t="shared" si="413"/>
        <v>6.7117680082608988E-3</v>
      </c>
      <c r="GY49" s="19">
        <f t="shared" si="414"/>
        <v>1.3273158276771113E-2</v>
      </c>
      <c r="GZ49" s="19">
        <f t="shared" si="415"/>
        <v>-2.9466915033357077E-2</v>
      </c>
      <c r="HA49" s="19">
        <f t="shared" si="416"/>
        <v>1.8935875153084814E-2</v>
      </c>
      <c r="HB49" s="19">
        <f t="shared" si="417"/>
        <v>-4.7536163957399014E-3</v>
      </c>
      <c r="HC49" s="19">
        <f t="shared" si="418"/>
        <v>-1.444998505021966E-2</v>
      </c>
      <c r="HD49" s="19">
        <f t="shared" si="419"/>
        <v>2.5607002315478633E-2</v>
      </c>
      <c r="HE49" s="19">
        <f t="shared" si="420"/>
        <v>1.5885589379918574E-2</v>
      </c>
      <c r="HF49" s="19">
        <f t="shared" si="421"/>
        <v>8.1373919880189272E-2</v>
      </c>
      <c r="HG49" s="19">
        <f t="shared" si="422"/>
        <v>-3.599465002263591E-2</v>
      </c>
      <c r="HH49" s="19">
        <f t="shared" si="423"/>
        <v>1.7743965468123069E-2</v>
      </c>
      <c r="HI49" s="19">
        <f t="shared" si="424"/>
        <v>-5.6736409523052922E-2</v>
      </c>
      <c r="HJ49" s="19">
        <f t="shared" si="425"/>
        <v>3.1419025080751783E-2</v>
      </c>
      <c r="HK49" s="19">
        <f t="shared" si="426"/>
        <v>-3.6207560693932717E-3</v>
      </c>
      <c r="HL49" s="19">
        <f t="shared" si="427"/>
        <v>-1.6003915914069133E-2</v>
      </c>
      <c r="HM49" s="19">
        <f t="shared" si="428"/>
        <v>1.0116667421927739E-2</v>
      </c>
      <c r="HN49" s="19">
        <f t="shared" si="429"/>
        <v>1.2082672606366085E-3</v>
      </c>
      <c r="HO49" s="19">
        <f t="shared" si="430"/>
        <v>-2.890089024879372E-2</v>
      </c>
      <c r="HP49" s="19">
        <f t="shared" si="431"/>
        <v>5.5345156804903484E-2</v>
      </c>
      <c r="HQ49" s="19">
        <f t="shared" si="432"/>
        <v>-2.4078519341441895E-2</v>
      </c>
      <c r="HR49" s="19">
        <f t="shared" si="433"/>
        <v>4.9521070792193367E-2</v>
      </c>
      <c r="HS49" s="19">
        <f t="shared" si="434"/>
        <v>-4.0606806388312822E-2</v>
      </c>
      <c r="HT49" s="19">
        <f t="shared" si="435"/>
        <v>-2.5590379328977564E-2</v>
      </c>
      <c r="HU49" s="19">
        <f t="shared" si="436"/>
        <v>-3.2782899148912081E-2</v>
      </c>
      <c r="HV49" s="19">
        <f t="shared" si="437"/>
        <v>1.03087638179582E-2</v>
      </c>
      <c r="HW49" s="19">
        <f t="shared" si="438"/>
        <v>-9.2484256411538124E-2</v>
      </c>
      <c r="HX49" s="19">
        <f t="shared" si="439"/>
        <v>-2.7296966714435156E-3</v>
      </c>
      <c r="HY49" s="19">
        <f t="shared" si="440"/>
        <v>4.2681318562842741E-2</v>
      </c>
      <c r="HZ49" s="19">
        <f t="shared" si="441"/>
        <v>-9.7784605070061481E-4</v>
      </c>
      <c r="IA49" s="19">
        <f t="shared" si="442"/>
        <v>-3.7256277522518588E-2</v>
      </c>
      <c r="IB49" s="19">
        <f t="shared" si="443"/>
        <v>2.9721512430769037E-2</v>
      </c>
      <c r="IC49" s="19">
        <f t="shared" si="444"/>
        <v>-5.1781143632157023E-2</v>
      </c>
      <c r="ID49" s="19">
        <f t="shared" si="445"/>
        <v>5.0787671348718089E-2</v>
      </c>
      <c r="IE49" s="19">
        <f t="shared" si="446"/>
        <v>-6.1770467680337893E-2</v>
      </c>
      <c r="IF49" s="19">
        <f t="shared" si="447"/>
        <v>-1.8769934279693201E-2</v>
      </c>
      <c r="IG49" s="19">
        <f t="shared" si="448"/>
        <v>-0.12504646789681928</v>
      </c>
      <c r="IH49" s="19">
        <f t="shared" si="449"/>
        <v>8.9691378227612084E-3</v>
      </c>
      <c r="II49" s="19">
        <f t="shared" si="450"/>
        <v>-1.9911585992802627E-2</v>
      </c>
      <c r="IJ49" s="19">
        <f t="shared" si="451"/>
        <v>5.7909728881990752E-3</v>
      </c>
      <c r="IK49" s="19">
        <f t="shared" si="452"/>
        <v>6.2855301694503263E-2</v>
      </c>
      <c r="IL49" s="19">
        <f t="shared" si="453"/>
        <v>-6.4215601133549627E-2</v>
      </c>
      <c r="IM49" s="19">
        <f t="shared" si="454"/>
        <v>-6.9651459028655216E-2</v>
      </c>
      <c r="IN49" s="19">
        <f t="shared" si="455"/>
        <v>8.1180159701623955E-2</v>
      </c>
      <c r="IO49" s="19">
        <f t="shared" si="456"/>
        <v>-1.849437814471433E-2</v>
      </c>
      <c r="IP49" s="19">
        <f t="shared" si="457"/>
        <v>-3.60108150188021E-3</v>
      </c>
      <c r="IQ49" s="19">
        <f t="shared" si="458"/>
        <v>-6.4106252541611397E-2</v>
      </c>
      <c r="IR49" s="19">
        <f t="shared" si="459"/>
        <v>-7.5713884535605236E-2</v>
      </c>
      <c r="IS49" s="19">
        <f t="shared" si="458"/>
        <v>-0.10625461694347516</v>
      </c>
      <c r="IT49" s="19">
        <f t="shared" si="458"/>
        <v>-4.9527192271190179E-2</v>
      </c>
      <c r="IU49" s="19">
        <f t="shared" si="458"/>
        <v>-0.17517024606661347</v>
      </c>
      <c r="IV49" s="19">
        <f t="shared" si="458"/>
        <v>-8.4465203691039159E-2</v>
      </c>
      <c r="IW49" s="19">
        <f t="shared" si="458"/>
        <v>-9.5483870877904886E-3</v>
      </c>
      <c r="IX49" s="19">
        <f t="shared" si="458"/>
        <v>-2.3962522202821579E-2</v>
      </c>
      <c r="IY49" s="19">
        <f t="shared" si="458"/>
        <v>-4.1355556669443905E-2</v>
      </c>
      <c r="IZ49" s="19">
        <f t="shared" si="458"/>
        <v>9.2140300134748498E-2</v>
      </c>
      <c r="JA49" s="19">
        <f t="shared" si="458"/>
        <v>-3.8425987806167683E-2</v>
      </c>
      <c r="JB49" s="19">
        <f t="shared" si="458"/>
        <v>0.12880271436092916</v>
      </c>
      <c r="JC49" s="19">
        <f t="shared" si="458"/>
        <v>-0.19651781058850715</v>
      </c>
      <c r="JD49" s="19">
        <f t="shared" si="458"/>
        <v>-4.6926623454644378E-2</v>
      </c>
      <c r="JE49" s="19">
        <f t="shared" si="458"/>
        <v>2.5169125081001553E-3</v>
      </c>
      <c r="JF49" s="19">
        <f t="shared" si="458"/>
        <v>0.10632277385895095</v>
      </c>
      <c r="JG49" s="19">
        <f t="shared" si="458"/>
        <v>-4.9785269722342984E-2</v>
      </c>
      <c r="JH49" s="19">
        <f t="shared" si="458"/>
        <v>4.0847543505933226E-2</v>
      </c>
      <c r="JI49" s="19">
        <f t="shared" si="458"/>
        <v>6.1081828979468789E-2</v>
      </c>
      <c r="JJ49" s="19">
        <f t="shared" si="458"/>
        <v>1.5850117928850826E-2</v>
      </c>
      <c r="JK49" s="19">
        <f t="shared" si="458"/>
        <v>6.1123316601274791E-3</v>
      </c>
      <c r="JL49" s="19">
        <f t="shared" si="458"/>
        <v>0.2587432175611637</v>
      </c>
      <c r="JM49" s="19">
        <f t="shared" si="458"/>
        <v>-5.2786974498937433E-2</v>
      </c>
      <c r="JN49" s="19">
        <f t="shared" si="460"/>
        <v>9.4543489613607035E-2</v>
      </c>
      <c r="JO49" s="19">
        <f t="shared" si="460"/>
        <v>-0.10552745971198618</v>
      </c>
      <c r="JP49" s="19">
        <f t="shared" ref="JP49:KM49" si="476">JP39/JO39-1</f>
        <v>0.10492880690600748</v>
      </c>
      <c r="JQ49" s="19">
        <f t="shared" si="476"/>
        <v>-0.11508685167632393</v>
      </c>
      <c r="JR49" s="19">
        <f t="shared" si="476"/>
        <v>8.0188255254988183E-2</v>
      </c>
      <c r="JS49" s="19">
        <f t="shared" si="476"/>
        <v>2.4986472473723431E-2</v>
      </c>
      <c r="JT49" s="19">
        <f t="shared" si="476"/>
        <v>-6.051661810552178E-2</v>
      </c>
      <c r="JU49" s="19">
        <f t="shared" si="476"/>
        <v>4.4856445406355139E-2</v>
      </c>
      <c r="JV49" s="19">
        <f t="shared" si="476"/>
        <v>2.7412375404515466E-2</v>
      </c>
      <c r="JW49" s="19">
        <f t="shared" si="476"/>
        <v>-4.0798940219228474E-2</v>
      </c>
      <c r="JX49" s="19">
        <f t="shared" si="476"/>
        <v>0.1779217183044115</v>
      </c>
      <c r="JY49" s="19">
        <f t="shared" si="476"/>
        <v>9.2633125541459416E-2</v>
      </c>
      <c r="JZ49" s="19">
        <f t="shared" si="476"/>
        <v>5.1662504697649103E-2</v>
      </c>
      <c r="KA49" s="19">
        <f t="shared" si="476"/>
        <v>-3.4640019829770941E-2</v>
      </c>
      <c r="KB49" s="19">
        <f t="shared" si="476"/>
        <v>-6.0417115991782122E-2</v>
      </c>
      <c r="KC49" s="19">
        <f t="shared" si="476"/>
        <v>-3.2666530578981501E-2</v>
      </c>
      <c r="KD49" s="19">
        <f t="shared" si="476"/>
        <v>-9.2034616976418349E-2</v>
      </c>
      <c r="KE49" s="19">
        <f t="shared" si="476"/>
        <v>6.6710745411646677E-4</v>
      </c>
      <c r="KF49" s="19">
        <f t="shared" si="476"/>
        <v>9.1381627924811415E-2</v>
      </c>
      <c r="KG49" s="19">
        <f t="shared" si="476"/>
        <v>-2.8593637969965613E-2</v>
      </c>
      <c r="KH49" s="19">
        <f t="shared" si="476"/>
        <v>-1.4183966256956282E-2</v>
      </c>
      <c r="KI49" s="19">
        <f t="shared" si="476"/>
        <v>8.3012788582250252E-2</v>
      </c>
      <c r="KJ49" s="19">
        <f t="shared" si="476"/>
        <v>8.5342144966193523E-2</v>
      </c>
      <c r="KK49" s="19">
        <f t="shared" si="476"/>
        <v>-1.0481170550969088E-2</v>
      </c>
      <c r="KL49" s="19">
        <f t="shared" si="476"/>
        <v>0.17773895331288481</v>
      </c>
      <c r="KM49" s="19">
        <f t="shared" si="476"/>
        <v>-0.1378133863133213</v>
      </c>
      <c r="KN49" s="19">
        <f t="shared" si="462"/>
        <v>1.2145896293091374E-2</v>
      </c>
      <c r="KO49" s="19">
        <f t="shared" si="463"/>
        <v>1.8751986514164765E-2</v>
      </c>
      <c r="KP49" s="19">
        <f t="shared" si="463"/>
        <v>-0.13623973402486311</v>
      </c>
      <c r="KQ49" s="19">
        <f t="shared" si="463"/>
        <v>3.5915766850263431E-2</v>
      </c>
      <c r="KR49" s="19">
        <f t="shared" si="463"/>
        <v>4.9580681227172629E-2</v>
      </c>
      <c r="KS49" s="19">
        <f t="shared" si="463"/>
        <v>4.6821350365191527E-3</v>
      </c>
      <c r="KT49" s="19">
        <f t="shared" si="463"/>
        <v>4.2572941239879647E-2</v>
      </c>
      <c r="KU49" s="19">
        <f t="shared" si="463"/>
        <v>1.0770025014151363E-2</v>
      </c>
      <c r="KV49" s="19">
        <f t="shared" si="463"/>
        <v>0.11139469803869884</v>
      </c>
      <c r="KW49" s="19">
        <f t="shared" si="463"/>
        <v>-6.3529112489912443E-2</v>
      </c>
      <c r="KX49" s="19">
        <f t="shared" si="463"/>
        <v>0.13722527256791617</v>
      </c>
      <c r="KY49" s="19">
        <f t="shared" si="463"/>
        <v>-8.6075185671566135E-2</v>
      </c>
      <c r="KZ49" s="19">
        <f t="shared" si="463"/>
        <v>-0.12279626362131379</v>
      </c>
      <c r="LA49" s="19">
        <f t="shared" si="463"/>
        <v>-0.34722283755958905</v>
      </c>
      <c r="LB49" s="19">
        <f t="shared" si="463"/>
        <v>0.16128765487356578</v>
      </c>
      <c r="LC49" s="19">
        <f t="shared" si="463"/>
        <v>-8.194349201656026E-2</v>
      </c>
      <c r="LD49" s="19">
        <f t="shared" si="463"/>
        <v>-7.2061743039118387E-2</v>
      </c>
      <c r="LE49" s="19">
        <f t="shared" si="463"/>
        <v>7.9290037891831089E-2</v>
      </c>
      <c r="LF49" s="19">
        <f t="shared" si="463"/>
        <v>2.5623918255108791E-2</v>
      </c>
      <c r="LG49" s="19">
        <f t="shared" si="463"/>
        <v>1.9123304255819429E-2</v>
      </c>
      <c r="LH49" s="19">
        <f t="shared" si="463"/>
        <v>-7.307779036812323E-2</v>
      </c>
      <c r="LI49" s="19">
        <f t="shared" si="463"/>
        <v>0.15401407740951845</v>
      </c>
      <c r="LJ49" s="19">
        <f t="shared" si="463"/>
        <v>-8.5672715973972302E-3</v>
      </c>
      <c r="LK49" s="19">
        <f t="shared" si="463"/>
        <v>-1.6957277358873424E-2</v>
      </c>
      <c r="LL49" s="19">
        <f t="shared" si="463"/>
        <v>-0.10309987933356224</v>
      </c>
      <c r="LM49" s="19">
        <f t="shared" si="463"/>
        <v>-2.1228206816913064E-2</v>
      </c>
      <c r="LN49" s="19">
        <f t="shared" si="463"/>
        <v>-9.5837635918916142E-3</v>
      </c>
      <c r="LO49" s="19">
        <f t="shared" si="463"/>
        <v>5.0245896052543149E-3</v>
      </c>
      <c r="LP49" s="19">
        <f t="shared" si="463"/>
        <v>5.6569767268306315E-2</v>
      </c>
      <c r="LQ49" s="19">
        <f t="shared" si="463"/>
        <v>1.9793119023212791E-2</v>
      </c>
      <c r="LR49" s="19">
        <f t="shared" si="463"/>
        <v>-0.14130224035570338</v>
      </c>
      <c r="LS49" s="19">
        <f t="shared" si="463"/>
        <v>7.8992773482304157E-2</v>
      </c>
      <c r="LT49" s="19">
        <f t="shared" si="463"/>
        <v>9.0501806682937946E-2</v>
      </c>
      <c r="LU49" s="19">
        <f t="shared" si="463"/>
        <v>0.13295538885798885</v>
      </c>
      <c r="LV49" s="19">
        <f t="shared" si="463"/>
        <v>-9.0597501545954473E-2</v>
      </c>
      <c r="LW49" s="19">
        <f t="shared" si="463"/>
        <v>-2.4746353906714202E-2</v>
      </c>
      <c r="LX49" s="19">
        <f t="shared" si="463"/>
        <v>4.7936346575671474E-2</v>
      </c>
      <c r="LY49" s="19">
        <f t="shared" si="474"/>
        <v>-1.7210950847499462E-2</v>
      </c>
      <c r="LZ49" s="19">
        <f t="shared" si="474"/>
        <v>-2.7156857219595931E-2</v>
      </c>
      <c r="MA49" s="19">
        <f t="shared" si="474"/>
        <v>7.406451803927272E-2</v>
      </c>
      <c r="MB49" s="19">
        <f t="shared" si="474"/>
        <v>-2.8519460838813182E-2</v>
      </c>
      <c r="MC49" s="19">
        <f t="shared" si="474"/>
        <v>4.6124301451655025E-2</v>
      </c>
      <c r="MD49" s="19">
        <f t="shared" si="474"/>
        <v>-3.5142802466108236E-2</v>
      </c>
      <c r="ME49" s="19">
        <f t="shared" si="474"/>
        <v>0.11255256115141066</v>
      </c>
      <c r="MF49" s="19">
        <f t="shared" si="474"/>
        <v>0.1309444218255511</v>
      </c>
      <c r="MG49" s="19">
        <f t="shared" si="474"/>
        <v>4.8501526667159345E-2</v>
      </c>
      <c r="MH49" s="19">
        <f t="shared" si="474"/>
        <v>4.626865613776121E-2</v>
      </c>
      <c r="MI49" s="19">
        <f t="shared" si="474"/>
        <v>6.1781574465117339E-2</v>
      </c>
      <c r="MJ49" s="19">
        <f t="shared" si="474"/>
        <v>-5.8234347695059419E-2</v>
      </c>
      <c r="MK49" s="19">
        <f t="shared" si="474"/>
        <v>-2.4027233586837005E-2</v>
      </c>
      <c r="ML49" s="19">
        <f t="shared" si="474"/>
        <v>4.9383925402414652E-2</v>
      </c>
      <c r="MM49" s="19">
        <f t="shared" si="474"/>
        <v>2.0392262914900039E-2</v>
      </c>
      <c r="MN49" s="19">
        <f t="shared" si="474"/>
        <v>4.6789165846952807E-2</v>
      </c>
      <c r="MO49" s="19">
        <f t="shared" si="474"/>
        <v>5.9824800670635891E-3</v>
      </c>
      <c r="MP49" s="19">
        <f t="shared" si="474"/>
        <v>3.8317493597584962E-2</v>
      </c>
      <c r="MQ49" s="19">
        <f t="shared" si="474"/>
        <v>-1.5458788230385823E-3</v>
      </c>
      <c r="MR49" s="19">
        <f t="shared" si="474"/>
        <v>4.2744476949424959E-2</v>
      </c>
      <c r="MS49" s="19">
        <f t="shared" si="474"/>
        <v>7.3401118873790416E-3</v>
      </c>
      <c r="MT49" s="19">
        <f t="shared" si="474"/>
        <v>3.5082416563024799E-2</v>
      </c>
      <c r="MU49" s="19">
        <f t="shared" si="474"/>
        <v>-3.407247640064226E-2</v>
      </c>
      <c r="MV49" s="19">
        <f t="shared" si="474"/>
        <v>-2.3574072636948329E-2</v>
      </c>
      <c r="MW49" s="19">
        <f t="shared" si="474"/>
        <v>-2.3017139783183871E-2</v>
      </c>
      <c r="MX49" s="19">
        <f t="shared" si="474"/>
        <v>5.6374999554806848E-3</v>
      </c>
      <c r="MY49" s="19">
        <f t="shared" si="474"/>
        <v>7.8706094598750553E-3</v>
      </c>
      <c r="MZ49" s="19">
        <f t="shared" si="474"/>
        <v>-2.3933329095064959E-3</v>
      </c>
      <c r="NA49" s="19">
        <f t="shared" si="474"/>
        <v>4.1148329110216597E-3</v>
      </c>
      <c r="NB49" s="19">
        <f t="shared" si="474"/>
        <v>-1.1580588302466666E-2</v>
      </c>
      <c r="NC49" s="19">
        <f t="shared" si="474"/>
        <v>-1.6747960882844137E-2</v>
      </c>
      <c r="ND49" s="19">
        <f t="shared" si="474"/>
        <v>0.10663567419594289</v>
      </c>
      <c r="NE49" s="19">
        <f t="shared" si="474"/>
        <v>-2.1374382382924328E-2</v>
      </c>
      <c r="NF49" s="19">
        <f t="shared" si="474"/>
        <v>-2.4238837770682031E-2</v>
      </c>
      <c r="NG49" s="19">
        <f t="shared" si="474"/>
        <v>-5.1628858441516878E-2</v>
      </c>
      <c r="NH49" s="19">
        <f t="shared" si="465"/>
        <v>-0.103573740867002</v>
      </c>
      <c r="NI49" s="19">
        <f t="shared" si="465"/>
        <v>1.5796413071285764E-2</v>
      </c>
      <c r="NJ49" s="19">
        <f t="shared" ref="NJ49:NU49" si="477">NJ39/NI39-1</f>
        <v>4.0687258344339394E-2</v>
      </c>
      <c r="NK49" s="19">
        <f t="shared" si="477"/>
        <v>-6.0956725722687954E-2</v>
      </c>
      <c r="NL49" s="19">
        <f t="shared" si="477"/>
        <v>8.8138235256644437E-2</v>
      </c>
      <c r="NM49" s="19">
        <f t="shared" si="477"/>
        <v>-1.8947483434107237E-2</v>
      </c>
      <c r="NN49" s="19">
        <f t="shared" si="477"/>
        <v>1.1234281355328113E-2</v>
      </c>
      <c r="NO49" s="19">
        <f t="shared" si="477"/>
        <v>2.1015778403822072E-2</v>
      </c>
      <c r="NP49" s="19">
        <f t="shared" si="477"/>
        <v>9.3783227656224044E-2</v>
      </c>
      <c r="NQ49" s="19">
        <f t="shared" si="477"/>
        <v>2.9589410823299245E-2</v>
      </c>
      <c r="NR49" s="19">
        <f t="shared" si="477"/>
        <v>-5.7869917778209823E-2</v>
      </c>
      <c r="NS49" s="19">
        <f t="shared" si="477"/>
        <v>1.3319427759964864E-2</v>
      </c>
      <c r="NT49" s="19">
        <f t="shared" si="477"/>
        <v>-2.7752692414438229E-2</v>
      </c>
      <c r="NU49" s="19">
        <f t="shared" si="477"/>
        <v>-4.5725325404788131E-2</v>
      </c>
    </row>
    <row r="50" spans="1:385" ht="15.5" outlineLevel="1" thickBot="1" x14ac:dyDescent="0.9">
      <c r="A50" s="11" t="s">
        <v>23</v>
      </c>
      <c r="B50" s="18" t="s">
        <v>3</v>
      </c>
      <c r="C50" s="18" t="s">
        <v>3</v>
      </c>
      <c r="D50" s="18" t="s">
        <v>3</v>
      </c>
      <c r="E50" s="18" t="s">
        <v>3</v>
      </c>
      <c r="F50" s="18" t="s">
        <v>3</v>
      </c>
      <c r="G50" s="18" t="s">
        <v>3</v>
      </c>
      <c r="H50" s="18" t="s">
        <v>3</v>
      </c>
      <c r="I50" s="18" t="s">
        <v>3</v>
      </c>
      <c r="J50" s="18" t="s">
        <v>3</v>
      </c>
      <c r="K50" s="18" t="s">
        <v>3</v>
      </c>
      <c r="L50" s="18" t="s">
        <v>3</v>
      </c>
      <c r="M50" s="18" t="s">
        <v>3</v>
      </c>
      <c r="N50" s="18" t="s">
        <v>3</v>
      </c>
      <c r="O50" s="18" t="s">
        <v>3</v>
      </c>
      <c r="P50" s="18" t="s">
        <v>3</v>
      </c>
      <c r="Q50" s="18" t="s">
        <v>3</v>
      </c>
      <c r="R50" s="18" t="s">
        <v>3</v>
      </c>
      <c r="S50" s="18" t="s">
        <v>3</v>
      </c>
      <c r="T50" s="18" t="s">
        <v>3</v>
      </c>
      <c r="U50" s="18" t="s">
        <v>3</v>
      </c>
      <c r="V50" s="18" t="s">
        <v>3</v>
      </c>
      <c r="W50" s="18" t="s">
        <v>3</v>
      </c>
      <c r="X50" s="18" t="s">
        <v>3</v>
      </c>
      <c r="Y50" s="18" t="s">
        <v>3</v>
      </c>
      <c r="Z50" s="18" t="s">
        <v>3</v>
      </c>
      <c r="AA50" s="18" t="s">
        <v>3</v>
      </c>
      <c r="AB50" s="18" t="s">
        <v>3</v>
      </c>
      <c r="AC50" s="18" t="s">
        <v>3</v>
      </c>
      <c r="AD50" s="18" t="s">
        <v>3</v>
      </c>
      <c r="AE50" s="18" t="s">
        <v>3</v>
      </c>
      <c r="AF50" s="18" t="s">
        <v>3</v>
      </c>
      <c r="AG50" s="18" t="s">
        <v>3</v>
      </c>
      <c r="AH50" s="18" t="s">
        <v>3</v>
      </c>
      <c r="AI50" s="18" t="s">
        <v>3</v>
      </c>
      <c r="AJ50" s="18" t="s">
        <v>3</v>
      </c>
      <c r="AK50" s="18" t="s">
        <v>3</v>
      </c>
      <c r="AL50" s="18" t="s">
        <v>3</v>
      </c>
      <c r="AM50" s="18" t="s">
        <v>3</v>
      </c>
      <c r="AN50" s="18" t="s">
        <v>3</v>
      </c>
      <c r="AO50" s="18" t="s">
        <v>3</v>
      </c>
      <c r="AP50" s="18" t="s">
        <v>3</v>
      </c>
      <c r="AQ50" s="18" t="s">
        <v>3</v>
      </c>
      <c r="AR50" s="18" t="s">
        <v>3</v>
      </c>
      <c r="AS50" s="18" t="s">
        <v>3</v>
      </c>
      <c r="AT50" s="18" t="s">
        <v>3</v>
      </c>
      <c r="AU50" s="18" t="s">
        <v>3</v>
      </c>
      <c r="AV50" s="18" t="s">
        <v>3</v>
      </c>
      <c r="AW50" s="18" t="s">
        <v>3</v>
      </c>
      <c r="AX50" s="18" t="s">
        <v>3</v>
      </c>
      <c r="AY50" s="18" t="s">
        <v>3</v>
      </c>
      <c r="AZ50" s="18" t="s">
        <v>3</v>
      </c>
      <c r="BA50" s="18" t="s">
        <v>3</v>
      </c>
      <c r="BB50" s="18" t="s">
        <v>3</v>
      </c>
      <c r="BC50" s="18" t="s">
        <v>3</v>
      </c>
      <c r="BD50" s="18" t="s">
        <v>3</v>
      </c>
      <c r="BE50" s="18" t="s">
        <v>3</v>
      </c>
      <c r="BF50" s="18" t="s">
        <v>3</v>
      </c>
      <c r="BG50" s="18" t="s">
        <v>3</v>
      </c>
      <c r="BH50" s="18" t="s">
        <v>3</v>
      </c>
      <c r="BI50" s="18" t="s">
        <v>3</v>
      </c>
      <c r="BJ50" s="18">
        <f t="shared" si="272"/>
        <v>0.3075087469667046</v>
      </c>
      <c r="BK50" s="18">
        <f t="shared" si="273"/>
        <v>3.9783035818336199E-2</v>
      </c>
      <c r="BL50" s="18">
        <f t="shared" si="273"/>
        <v>-7.2672979540575944E-2</v>
      </c>
      <c r="BM50" s="18">
        <f t="shared" si="273"/>
        <v>5.9143733486727079E-2</v>
      </c>
      <c r="BN50" s="18">
        <f t="shared" si="273"/>
        <v>-8.9878373583361038E-2</v>
      </c>
      <c r="BO50" s="18">
        <f t="shared" si="274"/>
        <v>6.5801369507143548E-3</v>
      </c>
      <c r="BP50" s="18">
        <f t="shared" si="275"/>
        <v>5.589784575447343E-2</v>
      </c>
      <c r="BQ50" s="18">
        <f t="shared" si="276"/>
        <v>0.14840889975107641</v>
      </c>
      <c r="BR50" s="18">
        <f t="shared" si="277"/>
        <v>0.2475900707783516</v>
      </c>
      <c r="BS50" s="18">
        <f t="shared" si="278"/>
        <v>-9.701713982007909E-2</v>
      </c>
      <c r="BT50" s="18">
        <f t="shared" si="279"/>
        <v>-0.17748511433397374</v>
      </c>
      <c r="BU50" s="18">
        <f t="shared" si="280"/>
        <v>1.1837664359184208E-2</v>
      </c>
      <c r="BV50" s="18">
        <f t="shared" si="281"/>
        <v>0.1250115333539632</v>
      </c>
      <c r="BW50" s="18">
        <f t="shared" si="282"/>
        <v>1.1826855362113697E-3</v>
      </c>
      <c r="BX50" s="18">
        <f t="shared" si="283"/>
        <v>-0.13229587507336271</v>
      </c>
      <c r="BY50" s="18">
        <f t="shared" si="284"/>
        <v>7.825656231611311E-2</v>
      </c>
      <c r="BZ50" s="18">
        <f t="shared" si="285"/>
        <v>0.16253279319006597</v>
      </c>
      <c r="CA50" s="18">
        <f t="shared" si="286"/>
        <v>-0.13089868421859008</v>
      </c>
      <c r="CB50" s="18">
        <f t="shared" si="287"/>
        <v>-3.4088923719164388E-3</v>
      </c>
      <c r="CC50" s="18">
        <f t="shared" si="288"/>
        <v>0.33639434927655465</v>
      </c>
      <c r="CD50" s="18">
        <f t="shared" si="289"/>
        <v>5.0508684788127312E-2</v>
      </c>
      <c r="CE50" s="18">
        <f t="shared" si="290"/>
        <v>-9.3151730677847877E-2</v>
      </c>
      <c r="CF50" s="18">
        <f t="shared" si="291"/>
        <v>-3.7762953295715662E-2</v>
      </c>
      <c r="CG50" s="18">
        <f t="shared" si="292"/>
        <v>-0.10232991450989604</v>
      </c>
      <c r="CH50" s="18">
        <f t="shared" si="293"/>
        <v>-0.20036697923876023</v>
      </c>
      <c r="CI50" s="18">
        <f t="shared" si="294"/>
        <v>4.9065608620234791E-2</v>
      </c>
      <c r="CJ50" s="18">
        <f t="shared" si="295"/>
        <v>2.2740520065393177E-2</v>
      </c>
      <c r="CK50" s="18">
        <f t="shared" si="296"/>
        <v>6.7333947443819264E-2</v>
      </c>
      <c r="CL50" s="18">
        <f t="shared" si="297"/>
        <v>-0.13544663056055517</v>
      </c>
      <c r="CM50" s="18">
        <f t="shared" si="298"/>
        <v>5.6409188796823218E-2</v>
      </c>
      <c r="CN50" s="18">
        <f t="shared" si="299"/>
        <v>3.4046509827116989E-2</v>
      </c>
      <c r="CO50" s="18">
        <f t="shared" si="300"/>
        <v>1.2088220826630636E-2</v>
      </c>
      <c r="CP50" s="18">
        <f t="shared" si="301"/>
        <v>8.8095818780122848E-2</v>
      </c>
      <c r="CQ50" s="18">
        <f t="shared" si="302"/>
        <v>8.7309147218309624E-2</v>
      </c>
      <c r="CR50" s="18">
        <f t="shared" si="303"/>
        <v>-5.2756503680228994E-2</v>
      </c>
      <c r="CS50" s="18">
        <f t="shared" si="304"/>
        <v>-1.9265788942362194E-2</v>
      </c>
      <c r="CT50" s="18">
        <f t="shared" si="305"/>
        <v>-0.15883476489360626</v>
      </c>
      <c r="CU50" s="18">
        <f t="shared" si="306"/>
        <v>0.1618126099418471</v>
      </c>
      <c r="CV50" s="18">
        <f t="shared" si="307"/>
        <v>-6.7034502243250804E-2</v>
      </c>
      <c r="CW50" s="18">
        <f t="shared" si="308"/>
        <v>7.9835016301692097E-2</v>
      </c>
      <c r="CX50" s="18">
        <f t="shared" si="309"/>
        <v>-5.3197671832456717E-3</v>
      </c>
      <c r="CY50" s="18">
        <f t="shared" si="310"/>
        <v>-2.8901144026946435E-2</v>
      </c>
      <c r="CZ50" s="18">
        <f t="shared" si="311"/>
        <v>0.10788299406568203</v>
      </c>
      <c r="DA50" s="18">
        <f t="shared" si="312"/>
        <v>-2.8064657060190235E-2</v>
      </c>
      <c r="DB50" s="18">
        <f t="shared" si="313"/>
        <v>6.5278377054327485E-3</v>
      </c>
      <c r="DC50" s="18">
        <f t="shared" si="314"/>
        <v>-6.9295225936886418E-2</v>
      </c>
      <c r="DD50" s="18">
        <f t="shared" si="315"/>
        <v>4.4550490441679802E-2</v>
      </c>
      <c r="DE50" s="18">
        <f t="shared" si="316"/>
        <v>6.5110996308036517E-2</v>
      </c>
      <c r="DF50" s="18">
        <f t="shared" si="317"/>
        <v>4.15385769977068E-2</v>
      </c>
      <c r="DG50" s="18">
        <f t="shared" si="318"/>
        <v>-7.5202126269226399E-2</v>
      </c>
      <c r="DH50" s="18">
        <f t="shared" si="319"/>
        <v>-7.0594761867498468E-3</v>
      </c>
      <c r="DI50" s="18">
        <f t="shared" si="320"/>
        <v>-1.3586831833198421E-2</v>
      </c>
      <c r="DJ50" s="18">
        <f t="shared" si="321"/>
        <v>-6.4000671805408693E-4</v>
      </c>
      <c r="DK50" s="18">
        <f t="shared" si="322"/>
        <v>6.9815992587097586E-2</v>
      </c>
      <c r="DL50" s="18">
        <f t="shared" si="323"/>
        <v>8.2886420481459666E-2</v>
      </c>
      <c r="DM50" s="18">
        <f t="shared" si="324"/>
        <v>8.1093651895165042E-2</v>
      </c>
      <c r="DN50" s="18">
        <f t="shared" si="325"/>
        <v>-6.0681743685608858E-2</v>
      </c>
      <c r="DO50" s="18">
        <f t="shared" si="326"/>
        <v>-5.2134699558092357E-2</v>
      </c>
      <c r="DP50" s="18">
        <f t="shared" si="327"/>
        <v>-0.10929156174049404</v>
      </c>
      <c r="DQ50" s="18">
        <f t="shared" si="328"/>
        <v>0.2520147948649254</v>
      </c>
      <c r="DR50" s="18">
        <f t="shared" si="329"/>
        <v>-6.443194904027616E-2</v>
      </c>
      <c r="DS50" s="18">
        <f t="shared" si="330"/>
        <v>6.0154225895217017E-2</v>
      </c>
      <c r="DT50" s="18">
        <f t="shared" si="331"/>
        <v>-8.63262376082361E-2</v>
      </c>
      <c r="DU50" s="18">
        <f t="shared" si="332"/>
        <v>7.3418565368077005E-2</v>
      </c>
      <c r="DV50" s="18">
        <f t="shared" si="333"/>
        <v>0.18640527348684954</v>
      </c>
      <c r="DW50" s="18">
        <f t="shared" si="334"/>
        <v>-5.0798132384839434E-3</v>
      </c>
      <c r="DX50" s="18">
        <f t="shared" si="335"/>
        <v>6.3062784886229073E-2</v>
      </c>
      <c r="DY50" s="18">
        <f t="shared" si="336"/>
        <v>-1.070358076997302E-2</v>
      </c>
      <c r="DZ50" s="18">
        <f t="shared" si="337"/>
        <v>1.8515189790236031E-2</v>
      </c>
      <c r="EA50" s="18">
        <f t="shared" si="338"/>
        <v>8.9266241219407849E-3</v>
      </c>
      <c r="EB50" s="18">
        <f t="shared" si="339"/>
        <v>-5.7418312180471331E-2</v>
      </c>
      <c r="EC50" s="18">
        <f t="shared" si="340"/>
        <v>-6.7990619649596185E-2</v>
      </c>
      <c r="ED50" s="18">
        <f t="shared" si="341"/>
        <v>4.6442339816290534E-2</v>
      </c>
      <c r="EE50" s="18">
        <f t="shared" si="342"/>
        <v>2.5907667289221559E-2</v>
      </c>
      <c r="EF50" s="18">
        <f t="shared" si="343"/>
        <v>4.8117929727410802E-2</v>
      </c>
      <c r="EG50" s="18">
        <f t="shared" si="344"/>
        <v>-0.14945171306538885</v>
      </c>
      <c r="EH50" s="18">
        <f t="shared" si="345"/>
        <v>-5.712487244224207E-2</v>
      </c>
      <c r="EI50" s="18">
        <f t="shared" si="346"/>
        <v>0.16285802251159254</v>
      </c>
      <c r="EJ50" s="18">
        <f t="shared" si="347"/>
        <v>0.10878255591139463</v>
      </c>
      <c r="EK50" s="18">
        <f t="shared" si="348"/>
        <v>9.6742311219861765E-3</v>
      </c>
      <c r="EL50" s="18">
        <f t="shared" si="349"/>
        <v>-1.1787263434927642E-2</v>
      </c>
      <c r="EM50" s="18">
        <f t="shared" si="350"/>
        <v>2.9965626121714939E-2</v>
      </c>
      <c r="EN50" s="18">
        <f t="shared" si="351"/>
        <v>-3.6861485284494067E-2</v>
      </c>
      <c r="EO50" s="18">
        <f t="shared" si="352"/>
        <v>4.6045685057465091E-2</v>
      </c>
      <c r="EP50" s="18">
        <f t="shared" si="353"/>
        <v>-7.4971378665376176E-2</v>
      </c>
      <c r="EQ50" s="18">
        <f t="shared" si="354"/>
        <v>5.9435863856028615E-2</v>
      </c>
      <c r="ER50" s="18">
        <f t="shared" si="355"/>
        <v>-0.10587925746835913</v>
      </c>
      <c r="ES50" s="18">
        <f t="shared" si="356"/>
        <v>5.2943977872188519E-2</v>
      </c>
      <c r="ET50" s="18">
        <f t="shared" si="357"/>
        <v>-4.0637974216505945E-2</v>
      </c>
      <c r="EU50" s="18">
        <f t="shared" si="358"/>
        <v>3.4307504183987314E-2</v>
      </c>
      <c r="EV50" s="18">
        <f t="shared" si="359"/>
        <v>-1.1151423650210046E-2</v>
      </c>
      <c r="EW50" s="18">
        <f t="shared" si="360"/>
        <v>0.16004341051791338</v>
      </c>
      <c r="EX50" s="18">
        <f t="shared" si="361"/>
        <v>1.6144599957707673E-2</v>
      </c>
      <c r="EY50" s="18">
        <f t="shared" si="362"/>
        <v>-4.8119028731124724E-2</v>
      </c>
      <c r="EZ50" s="18">
        <f t="shared" si="363"/>
        <v>-3.0614746802128945E-3</v>
      </c>
      <c r="FA50" s="18">
        <f t="shared" si="364"/>
        <v>2.6623583387177963E-2</v>
      </c>
      <c r="FB50" s="18">
        <f t="shared" si="365"/>
        <v>2.2276299527710819E-2</v>
      </c>
      <c r="FC50" s="18">
        <f t="shared" si="366"/>
        <v>2.6977238795725667E-2</v>
      </c>
      <c r="FD50" s="18">
        <f t="shared" si="367"/>
        <v>-4.7632258567892327E-2</v>
      </c>
      <c r="FE50" s="18">
        <f t="shared" si="368"/>
        <v>3.2323311027353308E-2</v>
      </c>
      <c r="FF50" s="18">
        <f t="shared" si="369"/>
        <v>5.773745491740101E-2</v>
      </c>
      <c r="FG50" s="18">
        <f t="shared" si="370"/>
        <v>2.8746877662657155E-2</v>
      </c>
      <c r="FH50" s="18">
        <f t="shared" si="371"/>
        <v>-4.392670862630732E-2</v>
      </c>
      <c r="FI50" s="18">
        <f t="shared" si="372"/>
        <v>6.8104042181839075E-2</v>
      </c>
      <c r="FJ50" s="18">
        <f t="shared" si="373"/>
        <v>6.0056745526262389E-3</v>
      </c>
      <c r="FK50" s="18">
        <f t="shared" si="374"/>
        <v>-1.040592289871467E-2</v>
      </c>
      <c r="FL50" s="18">
        <f t="shared" si="375"/>
        <v>4.3464987340453565E-2</v>
      </c>
      <c r="FM50" s="18">
        <f t="shared" si="376"/>
        <v>-2.831153468315839E-2</v>
      </c>
      <c r="FN50" s="18">
        <f t="shared" si="377"/>
        <v>-5.5760224589731178E-2</v>
      </c>
      <c r="FO50" s="18">
        <f t="shared" si="378"/>
        <v>-7.3866843006340832E-2</v>
      </c>
      <c r="FP50" s="18">
        <f t="shared" si="379"/>
        <v>2.8679859726303158E-2</v>
      </c>
      <c r="FQ50" s="18">
        <f t="shared" si="380"/>
        <v>1.275871880950219E-2</v>
      </c>
      <c r="FR50" s="18">
        <f t="shared" si="381"/>
        <v>2.1839319758373943E-2</v>
      </c>
      <c r="FS50" s="18">
        <f t="shared" si="382"/>
        <v>-7.7808061467247946E-2</v>
      </c>
      <c r="FT50" s="18">
        <f t="shared" si="383"/>
        <v>-0.17206635421329797</v>
      </c>
      <c r="FU50" s="18">
        <f t="shared" si="384"/>
        <v>9.798764254435155E-2</v>
      </c>
      <c r="FV50" s="18">
        <f t="shared" si="385"/>
        <v>0.12403512423498331</v>
      </c>
      <c r="FW50" s="18">
        <f t="shared" si="386"/>
        <v>-6.6693011748959474E-3</v>
      </c>
      <c r="FX50" s="18">
        <f t="shared" si="387"/>
        <v>-0.11297535174207718</v>
      </c>
      <c r="FY50" s="18">
        <f t="shared" si="388"/>
        <v>4.1811465506971457E-2</v>
      </c>
      <c r="FZ50" s="18">
        <f t="shared" si="389"/>
        <v>2.494408590722208E-2</v>
      </c>
      <c r="GA50" s="18">
        <f t="shared" si="390"/>
        <v>4.1891023114179804E-2</v>
      </c>
      <c r="GB50" s="18">
        <f t="shared" si="391"/>
        <v>3.6830527216016984E-2</v>
      </c>
      <c r="GC50" s="18">
        <f t="shared" si="392"/>
        <v>7.8244150516934674E-2</v>
      </c>
      <c r="GD50" s="18">
        <f t="shared" si="393"/>
        <v>2.659411796537503E-2</v>
      </c>
      <c r="GE50" s="18">
        <f t="shared" si="394"/>
        <v>-2.244850222679029E-2</v>
      </c>
      <c r="GF50" s="18">
        <f t="shared" si="395"/>
        <v>4.3389089687403182E-2</v>
      </c>
      <c r="GG50" s="18">
        <f t="shared" si="396"/>
        <v>1.6650015661874074E-2</v>
      </c>
      <c r="GH50" s="18">
        <f t="shared" si="397"/>
        <v>6.1125254584382782E-2</v>
      </c>
      <c r="GI50" s="18">
        <f t="shared" si="398"/>
        <v>-1.3349147669189598E-2</v>
      </c>
      <c r="GJ50" s="18">
        <f t="shared" si="399"/>
        <v>-9.4348067181628248E-2</v>
      </c>
      <c r="GK50" s="18">
        <f t="shared" si="400"/>
        <v>4.0736578789951405E-2</v>
      </c>
      <c r="GL50" s="18">
        <f t="shared" si="401"/>
        <v>4.6431577239313127E-2</v>
      </c>
      <c r="GM50" s="18">
        <f t="shared" si="402"/>
        <v>-2.8027679348288537E-2</v>
      </c>
      <c r="GN50" s="18">
        <f t="shared" si="403"/>
        <v>6.3661671033779399E-2</v>
      </c>
      <c r="GO50" s="18">
        <f t="shared" si="404"/>
        <v>9.3993300362706922E-3</v>
      </c>
      <c r="GP50" s="18">
        <f t="shared" si="405"/>
        <v>-6.8231636134126972E-2</v>
      </c>
      <c r="GQ50" s="18">
        <f t="shared" si="406"/>
        <v>3.4519848763143068E-2</v>
      </c>
      <c r="GR50" s="18">
        <f t="shared" si="407"/>
        <v>1.4083561864709715E-2</v>
      </c>
      <c r="GS50" s="18">
        <f t="shared" si="408"/>
        <v>-4.2919825294284619E-2</v>
      </c>
      <c r="GT50" s="18">
        <f t="shared" si="409"/>
        <v>4.4398922699088628E-2</v>
      </c>
      <c r="GU50" s="18">
        <f t="shared" si="410"/>
        <v>-1.9217314366253513E-2</v>
      </c>
      <c r="GV50" s="18">
        <f t="shared" si="411"/>
        <v>-1.2903444423658761E-2</v>
      </c>
      <c r="GW50" s="18">
        <f t="shared" si="412"/>
        <v>-7.1653501827646626E-2</v>
      </c>
      <c r="GX50" s="18">
        <f t="shared" si="413"/>
        <v>2.5527165779517524E-3</v>
      </c>
      <c r="GY50" s="18">
        <f t="shared" si="414"/>
        <v>-1.0846636296769185E-2</v>
      </c>
      <c r="GZ50" s="18">
        <f t="shared" si="415"/>
        <v>4.248057738495703E-2</v>
      </c>
      <c r="HA50" s="18">
        <f t="shared" si="416"/>
        <v>8.7768096784142102E-3</v>
      </c>
      <c r="HB50" s="18">
        <f t="shared" si="417"/>
        <v>-5.0131702771377684E-2</v>
      </c>
      <c r="HC50" s="18">
        <f t="shared" si="418"/>
        <v>2.8087317731144479E-2</v>
      </c>
      <c r="HD50" s="18">
        <f t="shared" si="419"/>
        <v>-1.700101767601303E-2</v>
      </c>
      <c r="HE50" s="18">
        <f t="shared" si="420"/>
        <v>-2.7523916282943262E-3</v>
      </c>
      <c r="HF50" s="18">
        <f t="shared" si="421"/>
        <v>0.14880618190478123</v>
      </c>
      <c r="HG50" s="18">
        <f t="shared" si="422"/>
        <v>-2.8142588655377887E-2</v>
      </c>
      <c r="HH50" s="18">
        <f t="shared" si="423"/>
        <v>-1.5645748172638752E-2</v>
      </c>
      <c r="HI50" s="18">
        <f t="shared" si="424"/>
        <v>-1.8889723253928681E-2</v>
      </c>
      <c r="HJ50" s="18">
        <f t="shared" si="425"/>
        <v>7.820000156931961E-3</v>
      </c>
      <c r="HK50" s="18">
        <f t="shared" si="426"/>
        <v>-1.8722942121480179E-2</v>
      </c>
      <c r="HL50" s="18">
        <f t="shared" si="427"/>
        <v>-1.7609528655685658E-2</v>
      </c>
      <c r="HM50" s="18">
        <f t="shared" si="428"/>
        <v>1.0310240955206718E-2</v>
      </c>
      <c r="HN50" s="18">
        <f t="shared" si="429"/>
        <v>3.6840553627348394E-2</v>
      </c>
      <c r="HO50" s="18">
        <f t="shared" si="430"/>
        <v>-6.9774211574106237E-2</v>
      </c>
      <c r="HP50" s="18">
        <f t="shared" si="431"/>
        <v>4.2329322684798942E-2</v>
      </c>
      <c r="HQ50" s="18">
        <f t="shared" si="432"/>
        <v>-2.7069670436772331E-2</v>
      </c>
      <c r="HR50" s="18">
        <f t="shared" si="433"/>
        <v>8.7636421030469203E-2</v>
      </c>
      <c r="HS50" s="18">
        <f t="shared" si="434"/>
        <v>-9.9112714956503756E-2</v>
      </c>
      <c r="HT50" s="18">
        <f t="shared" si="435"/>
        <v>-7.2765229495097561E-4</v>
      </c>
      <c r="HU50" s="18">
        <f t="shared" si="436"/>
        <v>-8.4892998240467255E-2</v>
      </c>
      <c r="HV50" s="18">
        <f t="shared" si="437"/>
        <v>2.6971439190975666E-2</v>
      </c>
      <c r="HW50" s="18">
        <f t="shared" si="438"/>
        <v>-4.26891557093102E-2</v>
      </c>
      <c r="HX50" s="18">
        <f t="shared" si="439"/>
        <v>-6.2315094619041056E-2</v>
      </c>
      <c r="HY50" s="18">
        <f t="shared" si="440"/>
        <v>5.7675103790215232E-2</v>
      </c>
      <c r="HZ50" s="18">
        <f t="shared" si="441"/>
        <v>2.1736022173923786E-4</v>
      </c>
      <c r="IA50" s="18">
        <f t="shared" si="442"/>
        <v>1.8338544142265434E-2</v>
      </c>
      <c r="IB50" s="18">
        <f t="shared" si="443"/>
        <v>-2.6981815623274508E-2</v>
      </c>
      <c r="IC50" s="18">
        <f t="shared" si="444"/>
        <v>-6.8623444096800323E-2</v>
      </c>
      <c r="ID50" s="18">
        <f t="shared" si="445"/>
        <v>0.17922051500209446</v>
      </c>
      <c r="IE50" s="18">
        <f t="shared" si="446"/>
        <v>-8.887232645231069E-2</v>
      </c>
      <c r="IF50" s="18">
        <f t="shared" si="447"/>
        <v>-7.9332109545393825E-2</v>
      </c>
      <c r="IG50" s="18">
        <f t="shared" si="448"/>
        <v>-0.10850752970981026</v>
      </c>
      <c r="IH50" s="18">
        <f t="shared" si="449"/>
        <v>-3.8150645124468419E-2</v>
      </c>
      <c r="II50" s="18">
        <f t="shared" si="450"/>
        <v>-6.3385237459415711E-3</v>
      </c>
      <c r="IJ50" s="18">
        <f t="shared" si="451"/>
        <v>1.234344235320628E-2</v>
      </c>
      <c r="IK50" s="18">
        <f t="shared" si="452"/>
        <v>-1.9676125022497382E-2</v>
      </c>
      <c r="IL50" s="18">
        <f t="shared" si="453"/>
        <v>-4.9648272425612094E-2</v>
      </c>
      <c r="IM50" s="18">
        <f t="shared" si="454"/>
        <v>3.4988642921635948E-2</v>
      </c>
      <c r="IN50" s="18">
        <f t="shared" si="455"/>
        <v>-1.7085051424843289E-3</v>
      </c>
      <c r="IO50" s="18">
        <f t="shared" si="456"/>
        <v>8.9768571388264773E-2</v>
      </c>
      <c r="IP50" s="18">
        <f t="shared" si="457"/>
        <v>-2.0008918764045203E-2</v>
      </c>
      <c r="IQ50" s="18">
        <f t="shared" si="458"/>
        <v>-4.8004204967279196E-2</v>
      </c>
      <c r="IR50" s="18">
        <f t="shared" si="459"/>
        <v>-8.2891785729586775E-2</v>
      </c>
      <c r="IS50" s="18">
        <f t="shared" si="458"/>
        <v>-0.21319131890733212</v>
      </c>
      <c r="IT50" s="18">
        <f t="shared" si="458"/>
        <v>-0.16632220988566648</v>
      </c>
      <c r="IU50" s="18">
        <f t="shared" si="458"/>
        <v>-0.16837220295479582</v>
      </c>
      <c r="IV50" s="18">
        <f t="shared" si="458"/>
        <v>8.394652738391617E-2</v>
      </c>
      <c r="IW50" s="18">
        <f t="shared" si="458"/>
        <v>4.3223159259100363E-2</v>
      </c>
      <c r="IX50" s="18">
        <f t="shared" si="458"/>
        <v>-0.13334902597246479</v>
      </c>
      <c r="IY50" s="18">
        <f t="shared" si="458"/>
        <v>-1.0618086247588199E-2</v>
      </c>
      <c r="IZ50" s="18">
        <f t="shared" si="458"/>
        <v>1.7765189189968389E-2</v>
      </c>
      <c r="JA50" s="18">
        <f t="shared" si="458"/>
        <v>3.4638068861047033E-2</v>
      </c>
      <c r="JB50" s="18">
        <f t="shared" si="458"/>
        <v>0.23671899531204876</v>
      </c>
      <c r="JC50" s="18">
        <f t="shared" si="458"/>
        <v>-0.19450539467120476</v>
      </c>
      <c r="JD50" s="18">
        <f t="shared" si="458"/>
        <v>-4.415608807790683E-4</v>
      </c>
      <c r="JE50" s="18">
        <f t="shared" si="458"/>
        <v>-0.23959863693393091</v>
      </c>
      <c r="JF50" s="18">
        <f t="shared" si="458"/>
        <v>0.10443637463409328</v>
      </c>
      <c r="JG50" s="18">
        <f t="shared" si="458"/>
        <v>4.6106263457865504E-2</v>
      </c>
      <c r="JH50" s="18">
        <f t="shared" si="458"/>
        <v>0.11707583326721216</v>
      </c>
      <c r="JI50" s="18">
        <f t="shared" si="458"/>
        <v>9.5697976059491596E-2</v>
      </c>
      <c r="JJ50" s="18">
        <f t="shared" si="458"/>
        <v>-8.3296371043807271E-3</v>
      </c>
      <c r="JK50" s="18">
        <f t="shared" si="458"/>
        <v>3.6801407392899721E-2</v>
      </c>
      <c r="JL50" s="18">
        <f t="shared" si="458"/>
        <v>0.11654297719233186</v>
      </c>
      <c r="JM50" s="18">
        <f t="shared" si="458"/>
        <v>-7.8388153021398899E-2</v>
      </c>
      <c r="JN50" s="18">
        <f t="shared" si="460"/>
        <v>9.0826502551229593E-2</v>
      </c>
      <c r="JO50" s="18">
        <f t="shared" si="460"/>
        <v>-0.10103034613674111</v>
      </c>
      <c r="JP50" s="18">
        <f t="shared" ref="JP50:KM50" si="478">JP40/JO40-1</f>
        <v>-1.0621131003983875E-2</v>
      </c>
      <c r="JQ50" s="18">
        <f t="shared" si="478"/>
        <v>4.2011931490330001E-2</v>
      </c>
      <c r="JR50" s="18">
        <f t="shared" si="478"/>
        <v>3.6516885548255162E-2</v>
      </c>
      <c r="JS50" s="18">
        <f t="shared" si="478"/>
        <v>6.5946735167836446E-2</v>
      </c>
      <c r="JT50" s="18">
        <f t="shared" si="478"/>
        <v>-5.0712937340516295E-2</v>
      </c>
      <c r="JU50" s="18">
        <f t="shared" si="478"/>
        <v>-5.4191289178912028E-2</v>
      </c>
      <c r="JV50" s="18">
        <f t="shared" si="478"/>
        <v>7.1021810543079766E-2</v>
      </c>
      <c r="JW50" s="18">
        <f t="shared" si="478"/>
        <v>5.9663485664374294E-2</v>
      </c>
      <c r="JX50" s="18">
        <f t="shared" si="478"/>
        <v>8.0666596949761304E-2</v>
      </c>
      <c r="JY50" s="18">
        <f t="shared" si="478"/>
        <v>7.3155986248584215E-2</v>
      </c>
      <c r="JZ50" s="18">
        <f t="shared" si="478"/>
        <v>0.20584235688766328</v>
      </c>
      <c r="KA50" s="18">
        <f t="shared" si="478"/>
        <v>-0.13716752558134593</v>
      </c>
      <c r="KB50" s="18">
        <f t="shared" si="478"/>
        <v>-0.10455265738438868</v>
      </c>
      <c r="KC50" s="18">
        <f t="shared" si="478"/>
        <v>1.9565513207186802E-2</v>
      </c>
      <c r="KD50" s="18">
        <f t="shared" si="478"/>
        <v>-2.4801250731409152E-2</v>
      </c>
      <c r="KE50" s="18">
        <f t="shared" si="478"/>
        <v>-5.731607774292824E-2</v>
      </c>
      <c r="KF50" s="18">
        <f t="shared" si="478"/>
        <v>7.509008968175146E-2</v>
      </c>
      <c r="KG50" s="18">
        <f t="shared" si="478"/>
        <v>-3.8702639982613363E-2</v>
      </c>
      <c r="KH50" s="18">
        <f t="shared" si="478"/>
        <v>-3.3117312685479905E-2</v>
      </c>
      <c r="KI50" s="18">
        <f t="shared" si="478"/>
        <v>3.2113318033040628E-2</v>
      </c>
      <c r="KJ50" s="18">
        <f t="shared" si="478"/>
        <v>0.26719594480515774</v>
      </c>
      <c r="KK50" s="18">
        <f t="shared" si="478"/>
        <v>3.1367835051891557E-2</v>
      </c>
      <c r="KL50" s="18">
        <f t="shared" si="478"/>
        <v>0.14413179736971804</v>
      </c>
      <c r="KM50" s="18">
        <f t="shared" si="478"/>
        <v>-0.12062533959759592</v>
      </c>
      <c r="KN50" s="18">
        <f t="shared" si="462"/>
        <v>3.1808321296591169E-2</v>
      </c>
      <c r="KO50" s="18">
        <f t="shared" si="463"/>
        <v>-0.11985379549258779</v>
      </c>
      <c r="KP50" s="18">
        <f t="shared" si="463"/>
        <v>-0.1048848443149889</v>
      </c>
      <c r="KQ50" s="18">
        <f t="shared" si="463"/>
        <v>4.206179056743875E-2</v>
      </c>
      <c r="KR50" s="18">
        <f t="shared" si="463"/>
        <v>5.1063180220569215E-2</v>
      </c>
      <c r="KS50" s="18">
        <f t="shared" si="463"/>
        <v>1.4970739059422034E-2</v>
      </c>
      <c r="KT50" s="18">
        <f t="shared" si="463"/>
        <v>6.1430972501703707E-3</v>
      </c>
      <c r="KU50" s="18">
        <f t="shared" si="463"/>
        <v>0.10216403921182837</v>
      </c>
      <c r="KV50" s="18">
        <f t="shared" si="463"/>
        <v>0.12492389537849236</v>
      </c>
      <c r="KW50" s="18">
        <f t="shared" si="463"/>
        <v>-6.7157821374699278E-3</v>
      </c>
      <c r="KX50" s="18">
        <f t="shared" si="463"/>
        <v>0.15402425017600652</v>
      </c>
      <c r="KY50" s="18">
        <f t="shared" si="463"/>
        <v>-0.1246303832745741</v>
      </c>
      <c r="KZ50" s="18">
        <f t="shared" si="463"/>
        <v>-0.11638302577517867</v>
      </c>
      <c r="LA50" s="18">
        <f t="shared" si="463"/>
        <v>-0.30751448741700305</v>
      </c>
      <c r="LB50" s="18">
        <f t="shared" si="463"/>
        <v>-8.8227251249471617E-2</v>
      </c>
      <c r="LC50" s="18">
        <f t="shared" si="463"/>
        <v>3.4552684317000759E-2</v>
      </c>
      <c r="LD50" s="18">
        <f t="shared" si="463"/>
        <v>-4.3106991570432851E-2</v>
      </c>
      <c r="LE50" s="18">
        <f t="shared" si="463"/>
        <v>0.13748087777550011</v>
      </c>
      <c r="LF50" s="18">
        <f t="shared" si="463"/>
        <v>-6.4818415840468324E-2</v>
      </c>
      <c r="LG50" s="18">
        <f t="shared" si="463"/>
        <v>3.3002846886410753E-2</v>
      </c>
      <c r="LH50" s="18">
        <f t="shared" si="463"/>
        <v>4.825183428098323E-2</v>
      </c>
      <c r="LI50" s="18">
        <f t="shared" si="463"/>
        <v>6.3195947363766658E-2</v>
      </c>
      <c r="LJ50" s="18">
        <f t="shared" si="463"/>
        <v>-2.7792748693982294E-2</v>
      </c>
      <c r="LK50" s="18">
        <f t="shared" si="463"/>
        <v>-8.9344695109805472E-2</v>
      </c>
      <c r="LL50" s="18">
        <f t="shared" si="463"/>
        <v>-3.4917278302506571E-2</v>
      </c>
      <c r="LM50" s="18">
        <f t="shared" si="463"/>
        <v>-2.0125151539142294E-2</v>
      </c>
      <c r="LN50" s="18">
        <f t="shared" si="463"/>
        <v>2.6058233179294454E-2</v>
      </c>
      <c r="LO50" s="18">
        <f t="shared" si="463"/>
        <v>-6.957403184411648E-2</v>
      </c>
      <c r="LP50" s="18">
        <f t="shared" si="463"/>
        <v>6.4485561581897333E-3</v>
      </c>
      <c r="LQ50" s="18">
        <f t="shared" si="463"/>
        <v>-3.4972804978837591E-2</v>
      </c>
      <c r="LR50" s="18">
        <f t="shared" si="463"/>
        <v>4.9569816112183807E-2</v>
      </c>
      <c r="LS50" s="18">
        <f t="shared" si="463"/>
        <v>-9.5794236280197786E-2</v>
      </c>
      <c r="LT50" s="18">
        <f t="shared" si="463"/>
        <v>5.2433526576632028E-2</v>
      </c>
      <c r="LU50" s="18">
        <f t="shared" si="463"/>
        <v>-1.0615492683751393E-2</v>
      </c>
      <c r="LV50" s="18">
        <f t="shared" si="463"/>
        <v>6.3039669992938308E-2</v>
      </c>
      <c r="LW50" s="18">
        <f t="shared" si="463"/>
        <v>4.9182907509246476E-2</v>
      </c>
      <c r="LX50" s="18">
        <f t="shared" si="463"/>
        <v>-1.2565622209093963E-2</v>
      </c>
      <c r="LY50" s="18">
        <f t="shared" si="474"/>
        <v>7.3534650494689879E-2</v>
      </c>
      <c r="LZ50" s="18">
        <f t="shared" si="474"/>
        <v>-9.6621816947307204E-2</v>
      </c>
      <c r="MA50" s="18">
        <f t="shared" si="474"/>
        <v>2.3603112901359635E-2</v>
      </c>
      <c r="MB50" s="18">
        <f t="shared" si="474"/>
        <v>7.0750066508258769E-2</v>
      </c>
      <c r="MC50" s="18">
        <f t="shared" si="474"/>
        <v>1.3822688035543873E-2</v>
      </c>
      <c r="MD50" s="18">
        <f t="shared" si="474"/>
        <v>0.14518350851816586</v>
      </c>
      <c r="ME50" s="18">
        <f t="shared" si="474"/>
        <v>6.3409324627296204E-2</v>
      </c>
      <c r="MF50" s="18">
        <f t="shared" si="474"/>
        <v>1.6407981696419327E-2</v>
      </c>
      <c r="MG50" s="18">
        <f t="shared" si="474"/>
        <v>6.1344130983840728E-2</v>
      </c>
      <c r="MH50" s="18">
        <f t="shared" si="474"/>
        <v>7.4316986742788638E-2</v>
      </c>
      <c r="MI50" s="18">
        <f t="shared" si="474"/>
        <v>-8.6063456779289726E-2</v>
      </c>
      <c r="MJ50" s="18">
        <f t="shared" si="474"/>
        <v>3.8520445471256215E-2</v>
      </c>
      <c r="MK50" s="18">
        <f t="shared" si="474"/>
        <v>-1.0275446222517637E-2</v>
      </c>
      <c r="ML50" s="18">
        <f t="shared" si="474"/>
        <v>9.0350939101048633E-2</v>
      </c>
      <c r="MM50" s="18">
        <f t="shared" si="474"/>
        <v>4.6198948319710498E-2</v>
      </c>
      <c r="MN50" s="18">
        <f t="shared" si="474"/>
        <v>7.116395853898716E-2</v>
      </c>
      <c r="MO50" s="18">
        <f t="shared" si="474"/>
        <v>6.5031385195302382E-2</v>
      </c>
      <c r="MP50" s="18">
        <f t="shared" si="474"/>
        <v>4.1383585783598242E-2</v>
      </c>
      <c r="MQ50" s="18">
        <f t="shared" si="474"/>
        <v>-2.2988033614522951E-2</v>
      </c>
      <c r="MR50" s="18">
        <f t="shared" si="474"/>
        <v>5.2178739361651294E-2</v>
      </c>
      <c r="MS50" s="18">
        <f t="shared" si="474"/>
        <v>2.1506107308377986E-2</v>
      </c>
      <c r="MT50" s="18">
        <f t="shared" si="474"/>
        <v>-1.9834535143311571E-3</v>
      </c>
      <c r="MU50" s="18">
        <f t="shared" si="474"/>
        <v>-7.1325943109166623E-2</v>
      </c>
      <c r="MV50" s="18">
        <f t="shared" si="474"/>
        <v>-1.803468303739697E-2</v>
      </c>
      <c r="MW50" s="18">
        <f t="shared" si="474"/>
        <v>1.492739547772981E-2</v>
      </c>
      <c r="MX50" s="18">
        <f t="shared" si="474"/>
        <v>5.4640261128018341E-3</v>
      </c>
      <c r="MY50" s="18">
        <f t="shared" si="474"/>
        <v>1.799408317639295E-2</v>
      </c>
      <c r="MZ50" s="18">
        <f t="shared" si="474"/>
        <v>4.0316696026969634E-3</v>
      </c>
      <c r="NA50" s="18">
        <f t="shared" si="474"/>
        <v>-3.5041792538910599E-2</v>
      </c>
      <c r="NB50" s="18">
        <f t="shared" si="474"/>
        <v>-5.8159151924375263E-2</v>
      </c>
      <c r="NC50" s="18">
        <f t="shared" si="474"/>
        <v>9.2930980692990772E-2</v>
      </c>
      <c r="ND50" s="18">
        <f t="shared" si="474"/>
        <v>3.1012895488262693E-3</v>
      </c>
      <c r="NE50" s="18">
        <f t="shared" si="474"/>
        <v>7.9419219912115757E-3</v>
      </c>
      <c r="NF50" s="18">
        <f t="shared" si="474"/>
        <v>-5.0526052086269369E-2</v>
      </c>
      <c r="NG50" s="18">
        <f t="shared" si="474"/>
        <v>-6.4007294194179387E-2</v>
      </c>
      <c r="NH50" s="18">
        <f t="shared" si="465"/>
        <v>-1.4910311861849879E-3</v>
      </c>
      <c r="NI50" s="18">
        <f t="shared" si="465"/>
        <v>-3.5662729834759155E-2</v>
      </c>
      <c r="NJ50" s="18">
        <f t="shared" ref="NJ50:NU50" si="479">NJ40/NI40-1</f>
        <v>4.1314894913686562E-2</v>
      </c>
      <c r="NK50" s="18">
        <f t="shared" si="479"/>
        <v>-2.3483192118608054E-2</v>
      </c>
      <c r="NL50" s="18">
        <f t="shared" si="479"/>
        <v>-1.0590017096840931E-2</v>
      </c>
      <c r="NM50" s="18">
        <f t="shared" si="479"/>
        <v>-2.634616730083672E-2</v>
      </c>
      <c r="NN50" s="18">
        <f t="shared" si="479"/>
        <v>8.0847520005014495E-2</v>
      </c>
      <c r="NO50" s="18">
        <f t="shared" si="479"/>
        <v>7.8822351369074672E-2</v>
      </c>
      <c r="NP50" s="18">
        <f t="shared" si="479"/>
        <v>2.0567427587596443E-2</v>
      </c>
      <c r="NQ50" s="18">
        <f t="shared" si="479"/>
        <v>3.7894384681785853E-2</v>
      </c>
      <c r="NR50" s="18">
        <f t="shared" si="479"/>
        <v>2.2290761763779088E-3</v>
      </c>
      <c r="NS50" s="18">
        <f t="shared" si="479"/>
        <v>-1.3068184038403041E-2</v>
      </c>
      <c r="NT50" s="18">
        <f t="shared" si="479"/>
        <v>-4.2891387683623439E-3</v>
      </c>
      <c r="NU50" s="18">
        <f t="shared" si="479"/>
        <v>-7.3066424322259516E-2</v>
      </c>
    </row>
    <row r="51" spans="1:385" ht="15.5" outlineLevel="1" thickBot="1" x14ac:dyDescent="0.9">
      <c r="A51" s="9" t="s">
        <v>24</v>
      </c>
      <c r="B51" s="20" t="s">
        <v>3</v>
      </c>
      <c r="C51" s="20">
        <f t="shared" ref="C51:AH51" si="480">C41/B41-1</f>
        <v>0.22021946706388551</v>
      </c>
      <c r="D51" s="20">
        <f t="shared" si="480"/>
        <v>0.19511322392099717</v>
      </c>
      <c r="E51" s="20">
        <f t="shared" si="480"/>
        <v>0.10317674880119898</v>
      </c>
      <c r="F51" s="20">
        <f t="shared" si="480"/>
        <v>0.11008693778991296</v>
      </c>
      <c r="G51" s="20">
        <f t="shared" si="480"/>
        <v>6.9613314077734412E-3</v>
      </c>
      <c r="H51" s="20">
        <f t="shared" si="480"/>
        <v>3.3349890552304196E-2</v>
      </c>
      <c r="I51" s="20">
        <f t="shared" si="480"/>
        <v>1.9251674958764786E-2</v>
      </c>
      <c r="J51" s="20">
        <f t="shared" si="480"/>
        <v>-9.3063069570998858E-3</v>
      </c>
      <c r="K51" s="20">
        <f t="shared" si="480"/>
        <v>-6.0575295661720707E-2</v>
      </c>
      <c r="L51" s="20">
        <f t="shared" si="480"/>
        <v>-6.254613105070006E-2</v>
      </c>
      <c r="M51" s="20">
        <f t="shared" si="480"/>
        <v>-2.66793154983056E-2</v>
      </c>
      <c r="N51" s="20">
        <f t="shared" si="480"/>
        <v>-4.2695994006485605E-2</v>
      </c>
      <c r="O51" s="20">
        <f t="shared" si="480"/>
        <v>2.6583825753979884E-2</v>
      </c>
      <c r="P51" s="20">
        <f t="shared" si="480"/>
        <v>-3.6760278837697946E-2</v>
      </c>
      <c r="Q51" s="20">
        <f t="shared" si="480"/>
        <v>-4.8643386447802972E-2</v>
      </c>
      <c r="R51" s="20">
        <f t="shared" si="480"/>
        <v>2.1351678719149225E-2</v>
      </c>
      <c r="S51" s="20">
        <f t="shared" si="480"/>
        <v>-1.3465264617918415E-2</v>
      </c>
      <c r="T51" s="20">
        <f t="shared" si="480"/>
        <v>2.1311637968812303E-2</v>
      </c>
      <c r="U51" s="20">
        <f t="shared" si="480"/>
        <v>5.1384136631632105E-2</v>
      </c>
      <c r="V51" s="20">
        <f t="shared" si="480"/>
        <v>4.899347868170989E-2</v>
      </c>
      <c r="W51" s="20">
        <f t="shared" si="480"/>
        <v>9.4529245489407554E-2</v>
      </c>
      <c r="X51" s="20">
        <f t="shared" si="480"/>
        <v>4.1946452274332913E-2</v>
      </c>
      <c r="Y51" s="20">
        <f t="shared" si="480"/>
        <v>-3.7971949764416868E-2</v>
      </c>
      <c r="Z51" s="20">
        <f t="shared" si="480"/>
        <v>-4.3745916663859852E-3</v>
      </c>
      <c r="AA51" s="20">
        <f t="shared" si="480"/>
        <v>1.6975412594201433E-2</v>
      </c>
      <c r="AB51" s="20">
        <f t="shared" si="480"/>
        <v>-8.7136827980985876E-3</v>
      </c>
      <c r="AC51" s="20">
        <f t="shared" si="480"/>
        <v>9.936563881641769E-3</v>
      </c>
      <c r="AD51" s="20">
        <f t="shared" si="480"/>
        <v>4.1215085174191257E-2</v>
      </c>
      <c r="AE51" s="20">
        <f t="shared" si="480"/>
        <v>1.0890953380406909E-2</v>
      </c>
      <c r="AF51" s="20">
        <f t="shared" si="480"/>
        <v>6.1364429893666639E-3</v>
      </c>
      <c r="AG51" s="20">
        <f t="shared" si="480"/>
        <v>5.0128534757456933E-2</v>
      </c>
      <c r="AH51" s="20">
        <f t="shared" si="480"/>
        <v>-2.9225005119467018E-2</v>
      </c>
      <c r="AI51" s="20">
        <f t="shared" ref="AI51:BI51" si="481">AI41/AH41-1</f>
        <v>2.016840620345639E-2</v>
      </c>
      <c r="AJ51" s="20">
        <f t="shared" si="481"/>
        <v>4.6262557418859096E-2</v>
      </c>
      <c r="AK51" s="20">
        <f t="shared" si="481"/>
        <v>-7.6360424590376286E-2</v>
      </c>
      <c r="AL51" s="20">
        <f t="shared" si="481"/>
        <v>-1.9673696833073073E-2</v>
      </c>
      <c r="AM51" s="20">
        <f t="shared" si="481"/>
        <v>2.2392603102196817E-2</v>
      </c>
      <c r="AN51" s="20">
        <f t="shared" si="481"/>
        <v>-4.9171276573898526E-2</v>
      </c>
      <c r="AO51" s="20">
        <f t="shared" si="481"/>
        <v>-5.4061812319896818E-2</v>
      </c>
      <c r="AP51" s="20">
        <f t="shared" si="481"/>
        <v>-7.0879816690422315E-3</v>
      </c>
      <c r="AQ51" s="20">
        <f t="shared" si="481"/>
        <v>-3.3861667663724115E-2</v>
      </c>
      <c r="AR51" s="20">
        <f t="shared" si="481"/>
        <v>-6.910191316251435E-2</v>
      </c>
      <c r="AS51" s="20">
        <f t="shared" si="481"/>
        <v>1.1745011119296045E-2</v>
      </c>
      <c r="AT51" s="20">
        <f t="shared" si="481"/>
        <v>9.2939006910793376E-2</v>
      </c>
      <c r="AU51" s="20">
        <f t="shared" si="481"/>
        <v>-1.0265532568982216E-2</v>
      </c>
      <c r="AV51" s="20">
        <f t="shared" si="481"/>
        <v>-0.10699494800562159</v>
      </c>
      <c r="AW51" s="20">
        <f t="shared" si="481"/>
        <v>-5.132294739129406E-2</v>
      </c>
      <c r="AX51" s="20">
        <f t="shared" si="481"/>
        <v>7.5225162755225394E-2</v>
      </c>
      <c r="AY51" s="20">
        <f t="shared" si="481"/>
        <v>9.4622180118297372E-2</v>
      </c>
      <c r="AZ51" s="20">
        <f t="shared" si="481"/>
        <v>6.1968971483743251E-2</v>
      </c>
      <c r="BA51" s="20">
        <f t="shared" si="481"/>
        <v>4.3781810059735804E-2</v>
      </c>
      <c r="BB51" s="20">
        <f t="shared" si="481"/>
        <v>3.1803243421804073E-3</v>
      </c>
      <c r="BC51" s="20">
        <f t="shared" si="481"/>
        <v>-9.3255482122756583E-2</v>
      </c>
      <c r="BD51" s="20">
        <f t="shared" si="481"/>
        <v>-0.16288862030671447</v>
      </c>
      <c r="BE51" s="20">
        <f t="shared" si="481"/>
        <v>0.10649514405075933</v>
      </c>
      <c r="BF51" s="20">
        <f t="shared" si="481"/>
        <v>-9.7749503180614483E-2</v>
      </c>
      <c r="BG51" s="20">
        <f t="shared" si="481"/>
        <v>-0.32503175673043327</v>
      </c>
      <c r="BH51" s="20">
        <f t="shared" si="481"/>
        <v>-6.2400870764731997E-2</v>
      </c>
      <c r="BI51" s="20">
        <f t="shared" si="481"/>
        <v>3.7827748835052688E-2</v>
      </c>
      <c r="BJ51" s="20">
        <f t="shared" si="272"/>
        <v>0.1884833698724635</v>
      </c>
      <c r="BK51" s="20">
        <f t="shared" si="273"/>
        <v>9.3053847129835887E-2</v>
      </c>
      <c r="BL51" s="20">
        <f t="shared" si="273"/>
        <v>-2.2378877043052636E-2</v>
      </c>
      <c r="BM51" s="20">
        <f t="shared" si="273"/>
        <v>-3.999566029776469E-4</v>
      </c>
      <c r="BN51" s="20">
        <f t="shared" si="273"/>
        <v>-4.0697888045368114E-2</v>
      </c>
      <c r="BO51" s="20">
        <f t="shared" si="274"/>
        <v>4.1683466121104296E-2</v>
      </c>
      <c r="BP51" s="20">
        <f t="shared" si="275"/>
        <v>-5.4213379341712109E-3</v>
      </c>
      <c r="BQ51" s="20">
        <f t="shared" si="276"/>
        <v>0.10905647756599635</v>
      </c>
      <c r="BR51" s="20">
        <f t="shared" si="277"/>
        <v>0.2135957431928821</v>
      </c>
      <c r="BS51" s="20">
        <f t="shared" si="278"/>
        <v>-7.4651345277830239E-2</v>
      </c>
      <c r="BT51" s="20">
        <f t="shared" si="279"/>
        <v>-0.11890712858890118</v>
      </c>
      <c r="BU51" s="20">
        <f t="shared" si="280"/>
        <v>-1.6074921422029709E-2</v>
      </c>
      <c r="BV51" s="20">
        <f t="shared" si="281"/>
        <v>7.6304196460678986E-2</v>
      </c>
      <c r="BW51" s="20">
        <f t="shared" si="282"/>
        <v>-7.5795116465285917E-3</v>
      </c>
      <c r="BX51" s="20">
        <f t="shared" si="283"/>
        <v>-7.0023429669469062E-2</v>
      </c>
      <c r="BY51" s="20">
        <f t="shared" si="284"/>
        <v>5.997301931357657E-2</v>
      </c>
      <c r="BZ51" s="20">
        <f t="shared" si="285"/>
        <v>8.435160828166377E-2</v>
      </c>
      <c r="CA51" s="20">
        <f t="shared" si="286"/>
        <v>-7.5540198001059156E-2</v>
      </c>
      <c r="CB51" s="20">
        <f t="shared" si="287"/>
        <v>5.7576100521748996E-2</v>
      </c>
      <c r="CC51" s="20">
        <f t="shared" si="288"/>
        <v>0.35149960996296215</v>
      </c>
      <c r="CD51" s="20">
        <f t="shared" si="289"/>
        <v>-4.4222966847905498E-3</v>
      </c>
      <c r="CE51" s="20">
        <f t="shared" si="290"/>
        <v>-0.12943986467483226</v>
      </c>
      <c r="CF51" s="20">
        <f t="shared" si="291"/>
        <v>-1.8944929814943778E-2</v>
      </c>
      <c r="CG51" s="20">
        <f t="shared" si="292"/>
        <v>-6.0004609733800285E-2</v>
      </c>
      <c r="CH51" s="20">
        <f t="shared" si="293"/>
        <v>-0.22416711482161822</v>
      </c>
      <c r="CI51" s="20">
        <f t="shared" si="294"/>
        <v>6.0189581637580369E-2</v>
      </c>
      <c r="CJ51" s="20">
        <f t="shared" si="295"/>
        <v>1.1729990021918102E-3</v>
      </c>
      <c r="CK51" s="20">
        <f t="shared" si="296"/>
        <v>2.0016790180811483E-2</v>
      </c>
      <c r="CL51" s="20">
        <f t="shared" si="297"/>
        <v>-0.10722053476047033</v>
      </c>
      <c r="CM51" s="20">
        <f t="shared" si="298"/>
        <v>4.5354464150757057E-2</v>
      </c>
      <c r="CN51" s="20">
        <f t="shared" si="299"/>
        <v>8.9454492194537272E-2</v>
      </c>
      <c r="CO51" s="20">
        <f t="shared" si="300"/>
        <v>-9.147031674121342E-3</v>
      </c>
      <c r="CP51" s="20">
        <f t="shared" si="301"/>
        <v>5.1407464399428227E-2</v>
      </c>
      <c r="CQ51" s="20">
        <f t="shared" si="302"/>
        <v>4.5133528821104774E-2</v>
      </c>
      <c r="CR51" s="20">
        <f t="shared" si="303"/>
        <v>-4.258035079793443E-2</v>
      </c>
      <c r="CS51" s="20">
        <f t="shared" si="304"/>
        <v>8.16425732546322E-3</v>
      </c>
      <c r="CT51" s="20">
        <f t="shared" si="305"/>
        <v>-0.11194199624006362</v>
      </c>
      <c r="CU51" s="20">
        <f t="shared" si="306"/>
        <v>0.15857724431140796</v>
      </c>
      <c r="CV51" s="20">
        <f t="shared" si="307"/>
        <v>-9.5940560252910978E-2</v>
      </c>
      <c r="CW51" s="20">
        <f t="shared" si="308"/>
        <v>0.10267987682734647</v>
      </c>
      <c r="CX51" s="20">
        <f t="shared" si="309"/>
        <v>-7.8934568133763428E-2</v>
      </c>
      <c r="CY51" s="20">
        <f t="shared" si="310"/>
        <v>-2.3164926714645762E-2</v>
      </c>
      <c r="CZ51" s="20">
        <f t="shared" si="311"/>
        <v>7.57395367603102E-2</v>
      </c>
      <c r="DA51" s="20">
        <f t="shared" si="312"/>
        <v>1.9112594080397116E-3</v>
      </c>
      <c r="DB51" s="20">
        <f t="shared" si="313"/>
        <v>1.2022144741655305E-2</v>
      </c>
      <c r="DC51" s="20">
        <f t="shared" si="314"/>
        <v>-4.7222546221087014E-2</v>
      </c>
      <c r="DD51" s="20">
        <f t="shared" si="315"/>
        <v>9.580984211058885E-2</v>
      </c>
      <c r="DE51" s="20">
        <f t="shared" si="316"/>
        <v>6.0783497232155259E-3</v>
      </c>
      <c r="DF51" s="20">
        <f t="shared" si="317"/>
        <v>3.8800820282450355E-2</v>
      </c>
      <c r="DG51" s="20">
        <f t="shared" si="318"/>
        <v>-8.926777900931171E-2</v>
      </c>
      <c r="DH51" s="20">
        <f t="shared" si="319"/>
        <v>-6.2679302489191402E-3</v>
      </c>
      <c r="DI51" s="20">
        <f t="shared" si="320"/>
        <v>1.2724116178798317E-2</v>
      </c>
      <c r="DJ51" s="20">
        <f t="shared" si="321"/>
        <v>1.7813574980699132E-2</v>
      </c>
      <c r="DK51" s="20">
        <f t="shared" si="322"/>
        <v>3.6915593461539942E-2</v>
      </c>
      <c r="DL51" s="20">
        <f t="shared" si="323"/>
        <v>7.4201174787426272E-2</v>
      </c>
      <c r="DM51" s="20">
        <f t="shared" si="324"/>
        <v>0.11770329692475534</v>
      </c>
      <c r="DN51" s="20">
        <f t="shared" si="325"/>
        <v>-1.7981434221768677E-2</v>
      </c>
      <c r="DO51" s="20">
        <f t="shared" si="326"/>
        <v>-8.5395935661835454E-2</v>
      </c>
      <c r="DP51" s="20">
        <f t="shared" si="327"/>
        <v>-3.5102239451164419E-2</v>
      </c>
      <c r="DQ51" s="20">
        <f t="shared" si="328"/>
        <v>0.2107764224927966</v>
      </c>
      <c r="DR51" s="20">
        <f t="shared" si="329"/>
        <v>-6.4927578126502516E-2</v>
      </c>
      <c r="DS51" s="20">
        <f t="shared" si="330"/>
        <v>4.4086400347855159E-2</v>
      </c>
      <c r="DT51" s="20">
        <f t="shared" si="331"/>
        <v>-3.8586971254504832E-2</v>
      </c>
      <c r="DU51" s="20">
        <f t="shared" si="332"/>
        <v>1.1469056834149338E-2</v>
      </c>
      <c r="DV51" s="20">
        <f t="shared" si="333"/>
        <v>0.17915705023207051</v>
      </c>
      <c r="DW51" s="20">
        <f t="shared" si="334"/>
        <v>6.024102129975617E-5</v>
      </c>
      <c r="DX51" s="20">
        <f t="shared" si="335"/>
        <v>6.8248873408979227E-2</v>
      </c>
      <c r="DY51" s="20">
        <f t="shared" si="336"/>
        <v>3.3910158779314914E-2</v>
      </c>
      <c r="DZ51" s="20">
        <f t="shared" si="337"/>
        <v>-2.0604114658095973E-5</v>
      </c>
      <c r="EA51" s="20">
        <f t="shared" si="338"/>
        <v>5.6112097202829503E-3</v>
      </c>
      <c r="EB51" s="20">
        <f t="shared" si="339"/>
        <v>-2.9090821175142723E-2</v>
      </c>
      <c r="EC51" s="20">
        <f t="shared" si="340"/>
        <v>-4.9342994219878089E-2</v>
      </c>
      <c r="ED51" s="20">
        <f t="shared" si="341"/>
        <v>-1.4736848147816395E-2</v>
      </c>
      <c r="EE51" s="20">
        <f t="shared" si="342"/>
        <v>9.3905020748534795E-3</v>
      </c>
      <c r="EF51" s="20">
        <f t="shared" si="343"/>
        <v>1.5224592274765358E-2</v>
      </c>
      <c r="EG51" s="20">
        <f t="shared" si="344"/>
        <v>-0.11374043981199511</v>
      </c>
      <c r="EH51" s="20">
        <f t="shared" si="345"/>
        <v>-3.4691057081492116E-2</v>
      </c>
      <c r="EI51" s="20">
        <f t="shared" si="346"/>
        <v>0.16252333503882843</v>
      </c>
      <c r="EJ51" s="20">
        <f t="shared" si="347"/>
        <v>9.1991760289166669E-2</v>
      </c>
      <c r="EK51" s="20">
        <f t="shared" si="348"/>
        <v>-4.2327742292128656E-3</v>
      </c>
      <c r="EL51" s="20">
        <f t="shared" si="349"/>
        <v>1.8422034315570102E-2</v>
      </c>
      <c r="EM51" s="20">
        <f t="shared" si="350"/>
        <v>1.6341577746757929E-2</v>
      </c>
      <c r="EN51" s="20">
        <f t="shared" si="351"/>
        <v>-1.1357928263472483E-2</v>
      </c>
      <c r="EO51" s="20">
        <f t="shared" si="352"/>
        <v>2.2122148392753394E-2</v>
      </c>
      <c r="EP51" s="20">
        <f t="shared" si="353"/>
        <v>-5.3529571362858297E-2</v>
      </c>
      <c r="EQ51" s="20">
        <f t="shared" si="354"/>
        <v>2.7528248459002258E-2</v>
      </c>
      <c r="ER51" s="20">
        <f t="shared" si="355"/>
        <v>-6.1661654249886344E-2</v>
      </c>
      <c r="ES51" s="20">
        <f t="shared" si="356"/>
        <v>4.141142232753281E-2</v>
      </c>
      <c r="ET51" s="20">
        <f t="shared" si="357"/>
        <v>-1.1553631490574423E-2</v>
      </c>
      <c r="EU51" s="20">
        <f t="shared" si="358"/>
        <v>1.2167674997689781E-2</v>
      </c>
      <c r="EV51" s="20">
        <f t="shared" si="359"/>
        <v>-3.0248926515488606E-2</v>
      </c>
      <c r="EW51" s="20">
        <f t="shared" si="360"/>
        <v>0.12727018244789168</v>
      </c>
      <c r="EX51" s="20">
        <f t="shared" si="361"/>
        <v>1.0398604197703332E-2</v>
      </c>
      <c r="EY51" s="20">
        <f t="shared" si="362"/>
        <v>-4.2000467820893395E-2</v>
      </c>
      <c r="EZ51" s="20">
        <f t="shared" si="363"/>
        <v>2.602414550211618E-2</v>
      </c>
      <c r="FA51" s="20">
        <f t="shared" si="364"/>
        <v>6.3311092135225344E-3</v>
      </c>
      <c r="FB51" s="20">
        <f t="shared" si="365"/>
        <v>1.2741048505037211E-2</v>
      </c>
      <c r="FC51" s="20">
        <f t="shared" si="366"/>
        <v>1.2851258053735215E-2</v>
      </c>
      <c r="FD51" s="20">
        <f t="shared" si="367"/>
        <v>-2.6727677974809905E-2</v>
      </c>
      <c r="FE51" s="20">
        <f t="shared" si="368"/>
        <v>3.4057504167156694E-2</v>
      </c>
      <c r="FF51" s="20">
        <f t="shared" si="369"/>
        <v>4.1989693544840057E-2</v>
      </c>
      <c r="FG51" s="20">
        <f t="shared" si="370"/>
        <v>2.1271480312398783E-2</v>
      </c>
      <c r="FH51" s="20">
        <f t="shared" si="371"/>
        <v>-2.8995207510570831E-2</v>
      </c>
      <c r="FI51" s="20">
        <f t="shared" si="372"/>
        <v>5.3850622397663583E-2</v>
      </c>
      <c r="FJ51" s="20">
        <f t="shared" si="373"/>
        <v>-5.7171298407210358E-4</v>
      </c>
      <c r="FK51" s="20">
        <f t="shared" si="374"/>
        <v>1.2729978919048257E-3</v>
      </c>
      <c r="FL51" s="20">
        <f t="shared" si="375"/>
        <v>2.1973409857099613E-2</v>
      </c>
      <c r="FM51" s="20">
        <f t="shared" si="376"/>
        <v>-1.2710247393915908E-2</v>
      </c>
      <c r="FN51" s="20">
        <f t="shared" si="377"/>
        <v>-1.8767488675171862E-2</v>
      </c>
      <c r="FO51" s="20">
        <f t="shared" si="378"/>
        <v>-7.9216471947471501E-2</v>
      </c>
      <c r="FP51" s="20">
        <f t="shared" si="379"/>
        <v>2.2985253746981016E-3</v>
      </c>
      <c r="FQ51" s="20">
        <f t="shared" si="380"/>
        <v>-1.0627779839386231E-2</v>
      </c>
      <c r="FR51" s="20">
        <f t="shared" si="381"/>
        <v>4.3578234556229667E-3</v>
      </c>
      <c r="FS51" s="20">
        <f t="shared" si="382"/>
        <v>-5.6349886938976024E-2</v>
      </c>
      <c r="FT51" s="20">
        <f t="shared" si="383"/>
        <v>-8.6071165820367113E-2</v>
      </c>
      <c r="FU51" s="20">
        <f t="shared" si="384"/>
        <v>-6.3858415009936387E-3</v>
      </c>
      <c r="FV51" s="20">
        <f t="shared" si="385"/>
        <v>8.9924467137167952E-2</v>
      </c>
      <c r="FW51" s="20">
        <f t="shared" si="386"/>
        <v>-9.8537119593812617E-2</v>
      </c>
      <c r="FX51" s="20">
        <f t="shared" si="387"/>
        <v>5.3610925215603622E-3</v>
      </c>
      <c r="FY51" s="20">
        <f t="shared" si="388"/>
        <v>2.1418496205030113E-2</v>
      </c>
      <c r="FZ51" s="20">
        <f t="shared" si="389"/>
        <v>6.4979023350815179E-2</v>
      </c>
      <c r="GA51" s="20">
        <f t="shared" si="390"/>
        <v>4.6769536046658677E-2</v>
      </c>
      <c r="GB51" s="20">
        <f t="shared" si="391"/>
        <v>2.0927112535027437E-3</v>
      </c>
      <c r="GC51" s="20">
        <f t="shared" si="392"/>
        <v>5.2176115026385528E-2</v>
      </c>
      <c r="GD51" s="20">
        <f t="shared" si="393"/>
        <v>4.6445154514633602E-2</v>
      </c>
      <c r="GE51" s="20">
        <f t="shared" si="394"/>
        <v>-1.277467581912517E-2</v>
      </c>
      <c r="GF51" s="20">
        <f t="shared" si="395"/>
        <v>2.7144191917014338E-2</v>
      </c>
      <c r="GG51" s="20">
        <f t="shared" si="396"/>
        <v>2.80457682655888E-2</v>
      </c>
      <c r="GH51" s="20">
        <f t="shared" si="397"/>
        <v>3.8750312164659739E-2</v>
      </c>
      <c r="GI51" s="20">
        <f t="shared" si="398"/>
        <v>-4.8172863880280303E-3</v>
      </c>
      <c r="GJ51" s="20">
        <f t="shared" si="399"/>
        <v>-8.4085597837449066E-2</v>
      </c>
      <c r="GK51" s="20">
        <f t="shared" si="400"/>
        <v>4.066081061412441E-2</v>
      </c>
      <c r="GL51" s="20">
        <f t="shared" si="401"/>
        <v>2.1281558110775478E-2</v>
      </c>
      <c r="GM51" s="20">
        <f t="shared" si="402"/>
        <v>-1.1183854094644508E-2</v>
      </c>
      <c r="GN51" s="20">
        <f t="shared" si="403"/>
        <v>6.0982362688886127E-2</v>
      </c>
      <c r="GO51" s="20">
        <f t="shared" si="404"/>
        <v>4.4767097579474502E-3</v>
      </c>
      <c r="GP51" s="20">
        <f t="shared" si="405"/>
        <v>-5.1995222788579376E-2</v>
      </c>
      <c r="GQ51" s="20">
        <f t="shared" si="406"/>
        <v>2.7842205467220937E-2</v>
      </c>
      <c r="GR51" s="20">
        <f t="shared" si="407"/>
        <v>1.8216222699714457E-2</v>
      </c>
      <c r="GS51" s="20">
        <f t="shared" si="408"/>
        <v>-3.8657652160990597E-2</v>
      </c>
      <c r="GT51" s="20">
        <f t="shared" si="409"/>
        <v>3.0313966631880573E-2</v>
      </c>
      <c r="GU51" s="20">
        <f t="shared" si="410"/>
        <v>-2.5957818889610018E-2</v>
      </c>
      <c r="GV51" s="20">
        <f t="shared" si="411"/>
        <v>-1.9044969386129873E-2</v>
      </c>
      <c r="GW51" s="20">
        <f t="shared" si="412"/>
        <v>-3.2418947612920079E-2</v>
      </c>
      <c r="GX51" s="20">
        <f t="shared" si="413"/>
        <v>5.4210321064449563E-3</v>
      </c>
      <c r="GY51" s="20">
        <f t="shared" si="414"/>
        <v>4.8314206501673951E-3</v>
      </c>
      <c r="GZ51" s="20">
        <f t="shared" si="415"/>
        <v>-5.4039085061624581E-3</v>
      </c>
      <c r="HA51" s="20">
        <f t="shared" si="416"/>
        <v>1.638560650612253E-2</v>
      </c>
      <c r="HB51" s="20">
        <f t="shared" si="417"/>
        <v>-2.1546212395958442E-2</v>
      </c>
      <c r="HC51" s="20">
        <f t="shared" si="418"/>
        <v>5.9545158204166171E-4</v>
      </c>
      <c r="HD51" s="20">
        <f t="shared" si="419"/>
        <v>9.6498196513656875E-3</v>
      </c>
      <c r="HE51" s="20">
        <f t="shared" si="420"/>
        <v>9.3290788821447368E-3</v>
      </c>
      <c r="HF51" s="20">
        <f t="shared" si="421"/>
        <v>0.10516342692551839</v>
      </c>
      <c r="HG51" s="20">
        <f t="shared" si="422"/>
        <v>-3.2894459010412103E-2</v>
      </c>
      <c r="HH51" s="20">
        <f t="shared" si="423"/>
        <v>5.178155013439989E-3</v>
      </c>
      <c r="HI51" s="20">
        <f t="shared" si="424"/>
        <v>-4.3080081707452589E-2</v>
      </c>
      <c r="HJ51" s="20">
        <f t="shared" si="425"/>
        <v>2.259609921665362E-2</v>
      </c>
      <c r="HK51" s="20">
        <f t="shared" si="426"/>
        <v>-8.6142419144992211E-3</v>
      </c>
      <c r="HL51" s="20">
        <f t="shared" si="427"/>
        <v>-1.7168603973020446E-2</v>
      </c>
      <c r="HM51" s="20">
        <f t="shared" si="428"/>
        <v>1.0162533914622962E-2</v>
      </c>
      <c r="HN51" s="20">
        <f t="shared" si="429"/>
        <v>1.4220418889647091E-2</v>
      </c>
      <c r="HO51" s="20">
        <f t="shared" si="430"/>
        <v>-4.4159851859601695E-2</v>
      </c>
      <c r="HP51" s="20">
        <f t="shared" si="431"/>
        <v>5.0616256448727803E-2</v>
      </c>
      <c r="HQ51" s="20">
        <f t="shared" si="432"/>
        <v>-2.5156689602117255E-2</v>
      </c>
      <c r="HR51" s="20">
        <f t="shared" si="433"/>
        <v>6.3232913980696415E-2</v>
      </c>
      <c r="HS51" s="20">
        <f t="shared" si="434"/>
        <v>-6.2137150991333212E-2</v>
      </c>
      <c r="HT51" s="20">
        <f t="shared" si="435"/>
        <v>-1.6801547805156969E-2</v>
      </c>
      <c r="HU51" s="20">
        <f t="shared" si="436"/>
        <v>-5.1504671492081822E-2</v>
      </c>
      <c r="HV51" s="20">
        <f t="shared" si="437"/>
        <v>1.6084488409900066E-2</v>
      </c>
      <c r="HW51" s="20">
        <f t="shared" si="438"/>
        <v>-7.5039018274203562E-2</v>
      </c>
      <c r="HX51" s="20">
        <f t="shared" si="439"/>
        <v>-2.4334966617840847E-2</v>
      </c>
      <c r="HY51" s="20">
        <f t="shared" si="440"/>
        <v>4.7906330929282204E-2</v>
      </c>
      <c r="HZ51" s="20">
        <f t="shared" si="441"/>
        <v>-5.5745959201369821E-4</v>
      </c>
      <c r="IA51" s="20">
        <f t="shared" si="442"/>
        <v>-1.7686911635685809E-2</v>
      </c>
      <c r="IB51" s="20">
        <f t="shared" si="443"/>
        <v>9.0299534757007915E-3</v>
      </c>
      <c r="IC51" s="20">
        <f t="shared" si="444"/>
        <v>-5.7707707545050724E-2</v>
      </c>
      <c r="ID51" s="20">
        <f t="shared" si="445"/>
        <v>9.5457812314171608E-2</v>
      </c>
      <c r="IE51" s="20">
        <f t="shared" si="446"/>
        <v>-7.1917514669145421E-2</v>
      </c>
      <c r="IF51" s="20">
        <f t="shared" si="447"/>
        <v>-4.1030424297856194E-2</v>
      </c>
      <c r="IG51" s="20">
        <f t="shared" si="448"/>
        <v>-0.11921014856131673</v>
      </c>
      <c r="IH51" s="20">
        <f t="shared" si="449"/>
        <v>-7.8607058114223971E-3</v>
      </c>
      <c r="II51" s="20">
        <f t="shared" si="450"/>
        <v>-1.5211681332912175E-2</v>
      </c>
      <c r="IJ51" s="20">
        <f t="shared" si="451"/>
        <v>8.0803206949999762E-3</v>
      </c>
      <c r="IK51" s="20">
        <f t="shared" si="452"/>
        <v>3.3897948603822892E-2</v>
      </c>
      <c r="IL51" s="20">
        <f t="shared" si="453"/>
        <v>-5.9369289524886737E-2</v>
      </c>
      <c r="IM51" s="20">
        <f t="shared" si="454"/>
        <v>-3.4479643738614896E-2</v>
      </c>
      <c r="IN51" s="20">
        <f t="shared" si="455"/>
        <v>5.1314925591086968E-2</v>
      </c>
      <c r="IO51" s="20">
        <f t="shared" si="456"/>
        <v>1.8545979820891345E-2</v>
      </c>
      <c r="IP51" s="20">
        <f t="shared" si="457"/>
        <v>-9.6072885601975466E-3</v>
      </c>
      <c r="IQ51" s="20">
        <f t="shared" si="458"/>
        <v>-5.827388676128864E-2</v>
      </c>
      <c r="IR51" s="20">
        <f t="shared" si="459"/>
        <v>-7.8342163992288882E-2</v>
      </c>
      <c r="IS51" s="20">
        <f t="shared" si="458"/>
        <v>-0.14521755643368195</v>
      </c>
      <c r="IT51" s="20">
        <f t="shared" si="458"/>
        <v>-8.8698024076514614E-2</v>
      </c>
      <c r="IU51" s="20">
        <f t="shared" si="458"/>
        <v>-0.17308451499133048</v>
      </c>
      <c r="IV51" s="20">
        <f t="shared" si="458"/>
        <v>-3.2499763602393039E-2</v>
      </c>
      <c r="IW51" s="20">
        <f t="shared" si="458"/>
        <v>8.6947225687363794E-3</v>
      </c>
      <c r="IX51" s="20">
        <f t="shared" si="458"/>
        <v>-6.3071841845861565E-2</v>
      </c>
      <c r="IY51" s="20">
        <f t="shared" si="458"/>
        <v>-3.1190200933729928E-2</v>
      </c>
      <c r="IZ51" s="20">
        <f t="shared" si="458"/>
        <v>6.702100039315706E-2</v>
      </c>
      <c r="JA51" s="20">
        <f t="shared" si="458"/>
        <v>-1.4888597517922819E-2</v>
      </c>
      <c r="JB51" s="20">
        <f t="shared" si="458"/>
        <v>0.16531546955344822</v>
      </c>
      <c r="JC51" s="20">
        <f t="shared" si="458"/>
        <v>-0.19579520236681724</v>
      </c>
      <c r="JD51" s="20">
        <f t="shared" si="458"/>
        <v>-3.0208229636628947E-2</v>
      </c>
      <c r="JE51" s="20">
        <f t="shared" si="458"/>
        <v>-8.7232891589118289E-2</v>
      </c>
      <c r="JF51" s="20">
        <f t="shared" si="458"/>
        <v>0.1057402317264764</v>
      </c>
      <c r="JG51" s="20">
        <f t="shared" si="458"/>
        <v>-2.0207761434736904E-2</v>
      </c>
      <c r="JH51" s="20">
        <f t="shared" si="458"/>
        <v>6.5951334237760895E-2</v>
      </c>
      <c r="JI51" s="20">
        <f t="shared" si="458"/>
        <v>7.3028506370307111E-2</v>
      </c>
      <c r="JJ51" s="20">
        <f t="shared" si="458"/>
        <v>7.3289346776637121E-3</v>
      </c>
      <c r="JK51" s="20">
        <f t="shared" si="458"/>
        <v>1.6759346086410387E-2</v>
      </c>
      <c r="JL51" s="20">
        <f t="shared" si="458"/>
        <v>0.20843698791567955</v>
      </c>
      <c r="JM51" s="20">
        <f t="shared" si="458"/>
        <v>-6.1155189525308407E-2</v>
      </c>
      <c r="JN51" s="20">
        <f t="shared" si="460"/>
        <v>9.3350825473967891E-2</v>
      </c>
      <c r="JO51" s="20">
        <f t="shared" si="460"/>
        <v>-0.10408780908236159</v>
      </c>
      <c r="JP51" s="20">
        <f t="shared" ref="JP51:KM51" si="482">JP41/JO41-1</f>
        <v>6.7811833341575367E-2</v>
      </c>
      <c r="JQ51" s="20">
        <f t="shared" si="482"/>
        <v>-6.8330182725937161E-2</v>
      </c>
      <c r="JR51" s="20">
        <f t="shared" si="482"/>
        <v>6.5651140412551046E-2</v>
      </c>
      <c r="JS51" s="20">
        <f t="shared" si="482"/>
        <v>3.8248363919192396E-2</v>
      </c>
      <c r="JT51" s="20">
        <f t="shared" si="482"/>
        <v>-5.7257754795784654E-2</v>
      </c>
      <c r="JU51" s="20">
        <f t="shared" si="482"/>
        <v>1.1703194223339208E-2</v>
      </c>
      <c r="JV51" s="20">
        <f t="shared" si="482"/>
        <v>4.1058590955153296E-2</v>
      </c>
      <c r="JW51" s="20">
        <f t="shared" si="482"/>
        <v>-8.4575585890106497E-3</v>
      </c>
      <c r="JX51" s="20">
        <f t="shared" si="482"/>
        <v>0.14446186369383418</v>
      </c>
      <c r="JY51" s="20">
        <f t="shared" si="482"/>
        <v>8.6305698562842537E-2</v>
      </c>
      <c r="JZ51" s="20">
        <f t="shared" si="482"/>
        <v>0.10114372383713155</v>
      </c>
      <c r="KA51" s="20">
        <f t="shared" si="482"/>
        <v>-7.0672958773398853E-2</v>
      </c>
      <c r="KB51" s="20">
        <f t="shared" si="482"/>
        <v>-7.4818547387607293E-2</v>
      </c>
      <c r="KC51" s="20">
        <f t="shared" si="482"/>
        <v>-1.6170959499134052E-2</v>
      </c>
      <c r="KD51" s="20">
        <f t="shared" si="482"/>
        <v>-7.0030158198470138E-2</v>
      </c>
      <c r="KE51" s="20">
        <f t="shared" si="482"/>
        <v>-1.9232851219730063E-2</v>
      </c>
      <c r="KF51" s="20">
        <f t="shared" si="482"/>
        <v>8.6007445708165209E-2</v>
      </c>
      <c r="KG51" s="20">
        <f t="shared" si="482"/>
        <v>-3.1894828829784339E-2</v>
      </c>
      <c r="KH51" s="20">
        <f t="shared" si="482"/>
        <v>-2.0323352292536789E-2</v>
      </c>
      <c r="KI51" s="20">
        <f t="shared" si="482"/>
        <v>6.672350989677267E-2</v>
      </c>
      <c r="KJ51" s="20">
        <f t="shared" si="482"/>
        <v>0.14165226900664929</v>
      </c>
      <c r="KK51" s="20">
        <f t="shared" si="482"/>
        <v>3.9021505894434316E-3</v>
      </c>
      <c r="KL51" s="20">
        <f t="shared" si="482"/>
        <v>0.16587230712135637</v>
      </c>
      <c r="KM51" s="20">
        <f t="shared" si="482"/>
        <v>-0.13185748042049483</v>
      </c>
      <c r="KN51" s="20">
        <f t="shared" si="462"/>
        <v>1.9047361460001744E-2</v>
      </c>
      <c r="KO51" s="20">
        <f t="shared" si="463"/>
        <v>-3.050753918414284E-2</v>
      </c>
      <c r="KP51" s="20">
        <f t="shared" si="463"/>
        <v>-0.12612336786366596</v>
      </c>
      <c r="KQ51" s="20">
        <f t="shared" si="463"/>
        <v>3.7946918167377941E-2</v>
      </c>
      <c r="KR51" s="20">
        <f t="shared" si="463"/>
        <v>5.0072563059507358E-2</v>
      </c>
      <c r="KS51" s="20">
        <f t="shared" si="463"/>
        <v>8.0990355917880397E-3</v>
      </c>
      <c r="KT51" s="20">
        <f t="shared" si="463"/>
        <v>3.0391925044332746E-2</v>
      </c>
      <c r="KU51" s="20">
        <f t="shared" si="463"/>
        <v>4.0610193260915084E-2</v>
      </c>
      <c r="KV51" s="20">
        <f t="shared" si="463"/>
        <v>0.11607327424208869</v>
      </c>
      <c r="KW51" s="20">
        <f t="shared" si="463"/>
        <v>-4.3726505994120979E-2</v>
      </c>
      <c r="KX51" s="20">
        <f t="shared" si="463"/>
        <v>0.14330727203363458</v>
      </c>
      <c r="KY51" s="20">
        <f t="shared" si="463"/>
        <v>-0.10016477805193158</v>
      </c>
      <c r="KZ51" s="20">
        <f t="shared" si="463"/>
        <v>-0.12051633462314282</v>
      </c>
      <c r="LA51" s="20">
        <f t="shared" si="463"/>
        <v>-0.33304003390310644</v>
      </c>
      <c r="LB51" s="20">
        <f t="shared" si="463"/>
        <v>6.8756566783592765E-2</v>
      </c>
      <c r="LC51" s="20">
        <f t="shared" si="463"/>
        <v>-4.5087283513486565E-2</v>
      </c>
      <c r="LD51" s="20">
        <f t="shared" si="463"/>
        <v>-6.2137263020870304E-2</v>
      </c>
      <c r="LE51" s="20">
        <f t="shared" si="463"/>
        <v>9.9640142507100515E-2</v>
      </c>
      <c r="LF51" s="20">
        <f t="shared" si="463"/>
        <v>-7.0933700908174524E-3</v>
      </c>
      <c r="LG51" s="20">
        <f t="shared" si="463"/>
        <v>2.3852292454286994E-2</v>
      </c>
      <c r="LH51" s="20">
        <f t="shared" si="463"/>
        <v>-3.1369331734016015E-2</v>
      </c>
      <c r="LI51" s="20">
        <f t="shared" si="463"/>
        <v>0.12022804007590704</v>
      </c>
      <c r="LJ51" s="20">
        <f t="shared" si="463"/>
        <v>-1.535537894219019E-2</v>
      </c>
      <c r="LK51" s="20">
        <f t="shared" si="463"/>
        <v>-4.2192898755705199E-2</v>
      </c>
      <c r="LL51" s="20">
        <f t="shared" si="463"/>
        <v>-8.0500294935460293E-2</v>
      </c>
      <c r="LM51" s="20">
        <f t="shared" si="463"/>
        <v>-2.0844466781823723E-2</v>
      </c>
      <c r="LN51" s="20">
        <f t="shared" si="463"/>
        <v>2.8247793604139204E-3</v>
      </c>
      <c r="LO51" s="20">
        <f t="shared" si="463"/>
        <v>-2.154816131573345E-2</v>
      </c>
      <c r="LP51" s="20">
        <f t="shared" si="463"/>
        <v>3.959242748654157E-2</v>
      </c>
      <c r="LQ51" s="20">
        <f t="shared" si="463"/>
        <v>1.8339194234464617E-3</v>
      </c>
      <c r="LR51" s="20">
        <f t="shared" si="463"/>
        <v>-8.1009818243633958E-2</v>
      </c>
      <c r="LS51" s="20">
        <f t="shared" si="463"/>
        <v>1.5936254490514834E-2</v>
      </c>
      <c r="LT51" s="20">
        <f t="shared" si="463"/>
        <v>7.8278606962300268E-2</v>
      </c>
      <c r="LU51" s="20">
        <f t="shared" si="463"/>
        <v>8.7961689249794306E-2</v>
      </c>
      <c r="LV51" s="20">
        <f t="shared" si="463"/>
        <v>-4.6811716213262411E-2</v>
      </c>
      <c r="LW51" s="20">
        <f t="shared" si="463"/>
        <v>-1.2487280813316959E-3</v>
      </c>
      <c r="LX51" s="20">
        <f t="shared" si="463"/>
        <v>2.7735434193222552E-2</v>
      </c>
      <c r="LY51" s="20">
        <f t="shared" si="474"/>
        <v>1.1899837960469117E-2</v>
      </c>
      <c r="LZ51" s="20">
        <f t="shared" si="474"/>
        <v>-5.079823153635421E-2</v>
      </c>
      <c r="MA51" s="20">
        <f t="shared" si="474"/>
        <v>5.7719803880065035E-2</v>
      </c>
      <c r="MB51" s="20">
        <f t="shared" si="474"/>
        <v>2.597337587540105E-3</v>
      </c>
      <c r="MC51" s="20">
        <f t="shared" si="474"/>
        <v>3.5310840141328459E-2</v>
      </c>
      <c r="MD51" s="20">
        <f t="shared" si="474"/>
        <v>2.3971267105654448E-2</v>
      </c>
      <c r="ME51" s="20">
        <f t="shared" si="474"/>
        <v>9.4535546559526784E-2</v>
      </c>
      <c r="MF51" s="20">
        <f t="shared" si="474"/>
        <v>9.0146940761217431E-2</v>
      </c>
      <c r="MG51" s="20">
        <f t="shared" si="474"/>
        <v>5.2766593071260637E-2</v>
      </c>
      <c r="MH51" s="20">
        <f t="shared" si="474"/>
        <v>5.5659483147924016E-2</v>
      </c>
      <c r="MI51" s="20">
        <f t="shared" si="474"/>
        <v>1.1406912445502293E-2</v>
      </c>
      <c r="MJ51" s="20">
        <f t="shared" si="474"/>
        <v>-2.8444517615968556E-2</v>
      </c>
      <c r="MK51" s="20">
        <f t="shared" si="474"/>
        <v>-1.9501363018170181E-2</v>
      </c>
      <c r="ML51" s="20">
        <f t="shared" si="474"/>
        <v>6.2993502769485898E-2</v>
      </c>
      <c r="MM51" s="20">
        <f t="shared" si="474"/>
        <v>2.9186096671681483E-2</v>
      </c>
      <c r="MN51" s="20">
        <f t="shared" si="474"/>
        <v>5.5232370628546468E-2</v>
      </c>
      <c r="MO51" s="20">
        <f t="shared" si="474"/>
        <v>2.674528805911125E-2</v>
      </c>
      <c r="MP51" s="20">
        <f t="shared" si="474"/>
        <v>3.9435795681780794E-2</v>
      </c>
      <c r="MQ51" s="20">
        <f t="shared" si="474"/>
        <v>-9.3811749007753908E-3</v>
      </c>
      <c r="MR51" s="20">
        <f t="shared" si="474"/>
        <v>4.6144549963557768E-2</v>
      </c>
      <c r="MS51" s="20">
        <f t="shared" si="474"/>
        <v>1.2474931764142161E-2</v>
      </c>
      <c r="MT51" s="20">
        <f t="shared" si="474"/>
        <v>2.1527120607388373E-2</v>
      </c>
      <c r="MU51" s="20">
        <f t="shared" si="474"/>
        <v>-4.7382822204483532E-2</v>
      </c>
      <c r="MV51" s="20">
        <f t="shared" si="474"/>
        <v>-2.1644640706154017E-2</v>
      </c>
      <c r="MW51" s="20">
        <f t="shared" si="474"/>
        <v>-9.7518632255158E-3</v>
      </c>
      <c r="MX51" s="20">
        <f t="shared" si="474"/>
        <v>5.5753426741311785E-3</v>
      </c>
      <c r="MY51" s="20">
        <f t="shared" si="474"/>
        <v>1.1497542125923577E-2</v>
      </c>
      <c r="MZ51" s="20">
        <f t="shared" si="474"/>
        <v>-7.6665670628583982E-5</v>
      </c>
      <c r="NA51" s="20">
        <f t="shared" si="474"/>
        <v>-1.0061905332255816E-2</v>
      </c>
      <c r="NB51" s="20">
        <f t="shared" si="474"/>
        <v>-2.8018915585031445E-2</v>
      </c>
      <c r="NC51" s="20">
        <f t="shared" si="474"/>
        <v>2.0759225856084695E-2</v>
      </c>
      <c r="ND51" s="20">
        <f t="shared" si="474"/>
        <v>6.8726417461495437E-2</v>
      </c>
      <c r="NE51" s="20">
        <f t="shared" si="474"/>
        <v>-1.1299311065615658E-2</v>
      </c>
      <c r="NF51" s="20">
        <f t="shared" si="474"/>
        <v>-3.3448721440947793E-2</v>
      </c>
      <c r="NG51" s="20">
        <f t="shared" si="474"/>
        <v>-5.5889092881441393E-2</v>
      </c>
      <c r="NH51" s="20">
        <f t="shared" si="465"/>
        <v>-6.8742465976351474E-2</v>
      </c>
      <c r="NI51" s="20">
        <f t="shared" si="465"/>
        <v>-3.0297536579070306E-3</v>
      </c>
      <c r="NJ51" s="20">
        <f t="shared" ref="NJ51:NU51" si="483">NJ41/NI41-1</f>
        <v>4.0909361304388714E-2</v>
      </c>
      <c r="NK51" s="20">
        <f t="shared" si="483"/>
        <v>-4.7690727945816858E-2</v>
      </c>
      <c r="NL51" s="20">
        <f t="shared" si="483"/>
        <v>5.2299024901006685E-2</v>
      </c>
      <c r="NM51" s="20">
        <f t="shared" si="483"/>
        <v>-2.147275782179181E-2</v>
      </c>
      <c r="NN51" s="20">
        <f t="shared" si="483"/>
        <v>3.4875921300764556E-2</v>
      </c>
      <c r="NO51" s="20">
        <f t="shared" si="483"/>
        <v>4.151980380227438E-2</v>
      </c>
      <c r="NP51" s="20">
        <f t="shared" si="483"/>
        <v>6.6883423137701126E-2</v>
      </c>
      <c r="NQ51" s="20">
        <f t="shared" si="483"/>
        <v>3.2508230849140896E-2</v>
      </c>
      <c r="NR51" s="20">
        <f t="shared" si="483"/>
        <v>-3.6637674120542973E-2</v>
      </c>
      <c r="NS51" s="20">
        <f t="shared" si="483"/>
        <v>3.6208932953811779E-3</v>
      </c>
      <c r="NT51" s="20">
        <f t="shared" si="483"/>
        <v>-1.9272274178220195E-2</v>
      </c>
      <c r="NU51" s="20">
        <f t="shared" si="483"/>
        <v>-5.5758173580339521E-2</v>
      </c>
    </row>
    <row r="52" spans="1:385" ht="9.75" customHeight="1" outlineLevel="1" thickBot="1" x14ac:dyDescent="0.9"/>
    <row r="53" spans="1:385" ht="15.5" outlineLevel="1" thickBot="1" x14ac:dyDescent="0.9">
      <c r="A53" s="9" t="str">
        <f>Resumo!$C$142</f>
        <v>SP - variação t/t-12 (%)</v>
      </c>
      <c r="B53" s="9">
        <f t="shared" ref="B53:BL53" si="484">B$5</f>
        <v>34486</v>
      </c>
      <c r="C53" s="9">
        <f t="shared" si="484"/>
        <v>34516</v>
      </c>
      <c r="D53" s="9">
        <f t="shared" si="484"/>
        <v>34547</v>
      </c>
      <c r="E53" s="9">
        <f t="shared" si="484"/>
        <v>34578</v>
      </c>
      <c r="F53" s="9">
        <f t="shared" si="484"/>
        <v>34608</v>
      </c>
      <c r="G53" s="9">
        <f t="shared" si="484"/>
        <v>34639</v>
      </c>
      <c r="H53" s="9">
        <f t="shared" si="484"/>
        <v>34669</v>
      </c>
      <c r="I53" s="9">
        <f t="shared" si="484"/>
        <v>34700</v>
      </c>
      <c r="J53" s="9">
        <f t="shared" si="484"/>
        <v>34731</v>
      </c>
      <c r="K53" s="9">
        <f t="shared" si="484"/>
        <v>34759</v>
      </c>
      <c r="L53" s="9">
        <f t="shared" si="484"/>
        <v>34790</v>
      </c>
      <c r="M53" s="9">
        <f t="shared" si="484"/>
        <v>34820</v>
      </c>
      <c r="N53" s="9">
        <f t="shared" si="484"/>
        <v>34851</v>
      </c>
      <c r="O53" s="9">
        <f t="shared" si="484"/>
        <v>34881</v>
      </c>
      <c r="P53" s="9">
        <f t="shared" si="484"/>
        <v>34912</v>
      </c>
      <c r="Q53" s="9">
        <f t="shared" si="484"/>
        <v>34943</v>
      </c>
      <c r="R53" s="9">
        <f t="shared" si="484"/>
        <v>34973</v>
      </c>
      <c r="S53" s="9">
        <f t="shared" si="484"/>
        <v>35004</v>
      </c>
      <c r="T53" s="9">
        <f t="shared" si="484"/>
        <v>35034</v>
      </c>
      <c r="U53" s="9">
        <f t="shared" si="484"/>
        <v>35065</v>
      </c>
      <c r="V53" s="9">
        <f t="shared" si="484"/>
        <v>35096</v>
      </c>
      <c r="W53" s="9">
        <f t="shared" si="484"/>
        <v>35125</v>
      </c>
      <c r="X53" s="9">
        <f t="shared" si="484"/>
        <v>35156</v>
      </c>
      <c r="Y53" s="9">
        <f t="shared" si="484"/>
        <v>35186</v>
      </c>
      <c r="Z53" s="9">
        <f t="shared" si="484"/>
        <v>35217</v>
      </c>
      <c r="AA53" s="9">
        <f t="shared" si="484"/>
        <v>35247</v>
      </c>
      <c r="AB53" s="9">
        <f t="shared" si="484"/>
        <v>35278</v>
      </c>
      <c r="AC53" s="9">
        <f t="shared" si="484"/>
        <v>35309</v>
      </c>
      <c r="AD53" s="9">
        <f t="shared" si="484"/>
        <v>35339</v>
      </c>
      <c r="AE53" s="9">
        <f t="shared" si="484"/>
        <v>35370</v>
      </c>
      <c r="AF53" s="9">
        <f t="shared" si="484"/>
        <v>35400</v>
      </c>
      <c r="AG53" s="9">
        <f t="shared" si="484"/>
        <v>35431</v>
      </c>
      <c r="AH53" s="9">
        <f t="shared" si="484"/>
        <v>35462</v>
      </c>
      <c r="AI53" s="9">
        <f t="shared" si="484"/>
        <v>35490</v>
      </c>
      <c r="AJ53" s="9">
        <f t="shared" si="484"/>
        <v>35521</v>
      </c>
      <c r="AK53" s="9">
        <f t="shared" si="484"/>
        <v>35551</v>
      </c>
      <c r="AL53" s="9">
        <f t="shared" si="484"/>
        <v>35582</v>
      </c>
      <c r="AM53" s="9">
        <f t="shared" si="484"/>
        <v>35612</v>
      </c>
      <c r="AN53" s="9">
        <f t="shared" si="484"/>
        <v>35643</v>
      </c>
      <c r="AO53" s="9">
        <f t="shared" si="484"/>
        <v>35674</v>
      </c>
      <c r="AP53" s="9">
        <f t="shared" si="484"/>
        <v>35704</v>
      </c>
      <c r="AQ53" s="9">
        <f t="shared" si="484"/>
        <v>35735</v>
      </c>
      <c r="AR53" s="9">
        <f t="shared" si="484"/>
        <v>35765</v>
      </c>
      <c r="AS53" s="9">
        <f t="shared" si="484"/>
        <v>35796</v>
      </c>
      <c r="AT53" s="9">
        <f t="shared" si="484"/>
        <v>35827</v>
      </c>
      <c r="AU53" s="9">
        <f t="shared" si="484"/>
        <v>35855</v>
      </c>
      <c r="AV53" s="9">
        <f t="shared" si="484"/>
        <v>35886</v>
      </c>
      <c r="AW53" s="9">
        <f t="shared" si="484"/>
        <v>35916</v>
      </c>
      <c r="AX53" s="9">
        <f t="shared" si="484"/>
        <v>35947</v>
      </c>
      <c r="AY53" s="9">
        <f t="shared" si="484"/>
        <v>35977</v>
      </c>
      <c r="AZ53" s="9">
        <f t="shared" si="484"/>
        <v>36008</v>
      </c>
      <c r="BA53" s="9">
        <f t="shared" si="484"/>
        <v>36039</v>
      </c>
      <c r="BB53" s="9">
        <f t="shared" si="484"/>
        <v>36069</v>
      </c>
      <c r="BC53" s="9">
        <f t="shared" si="484"/>
        <v>36100</v>
      </c>
      <c r="BD53" s="9">
        <f t="shared" si="484"/>
        <v>36130</v>
      </c>
      <c r="BE53" s="9">
        <f t="shared" si="484"/>
        <v>36161</v>
      </c>
      <c r="BF53" s="9">
        <f t="shared" si="484"/>
        <v>36192</v>
      </c>
      <c r="BG53" s="9">
        <f t="shared" si="484"/>
        <v>36220</v>
      </c>
      <c r="BH53" s="9">
        <f t="shared" si="484"/>
        <v>36251</v>
      </c>
      <c r="BI53" s="9">
        <f t="shared" si="484"/>
        <v>36281</v>
      </c>
      <c r="BJ53" s="9">
        <f t="shared" si="484"/>
        <v>36312</v>
      </c>
      <c r="BK53" s="9">
        <f t="shared" si="484"/>
        <v>36342</v>
      </c>
      <c r="BL53" s="9">
        <f t="shared" si="484"/>
        <v>36373</v>
      </c>
      <c r="BM53" s="9">
        <f>BM$5</f>
        <v>36404</v>
      </c>
      <c r="BN53" s="9">
        <f>BN$5</f>
        <v>36434</v>
      </c>
      <c r="BO53" s="9">
        <f t="shared" ref="BO53:DZ53" si="485">BO$5</f>
        <v>36465</v>
      </c>
      <c r="BP53" s="9">
        <f t="shared" si="485"/>
        <v>36495</v>
      </c>
      <c r="BQ53" s="9">
        <f t="shared" si="485"/>
        <v>36526</v>
      </c>
      <c r="BR53" s="9">
        <f t="shared" si="485"/>
        <v>36557</v>
      </c>
      <c r="BS53" s="9">
        <f t="shared" si="485"/>
        <v>36586</v>
      </c>
      <c r="BT53" s="9">
        <f t="shared" si="485"/>
        <v>36617</v>
      </c>
      <c r="BU53" s="9">
        <f t="shared" si="485"/>
        <v>36647</v>
      </c>
      <c r="BV53" s="9">
        <f t="shared" si="485"/>
        <v>36678</v>
      </c>
      <c r="BW53" s="9">
        <f t="shared" si="485"/>
        <v>36708</v>
      </c>
      <c r="BX53" s="9">
        <f t="shared" si="485"/>
        <v>36739</v>
      </c>
      <c r="BY53" s="9">
        <f t="shared" si="485"/>
        <v>36770</v>
      </c>
      <c r="BZ53" s="9">
        <f t="shared" si="485"/>
        <v>36800</v>
      </c>
      <c r="CA53" s="9">
        <f t="shared" si="485"/>
        <v>36831</v>
      </c>
      <c r="CB53" s="9">
        <f t="shared" si="485"/>
        <v>36861</v>
      </c>
      <c r="CC53" s="9">
        <f t="shared" si="485"/>
        <v>36892</v>
      </c>
      <c r="CD53" s="9">
        <f t="shared" si="485"/>
        <v>36923</v>
      </c>
      <c r="CE53" s="9">
        <f t="shared" si="485"/>
        <v>36951</v>
      </c>
      <c r="CF53" s="9">
        <f t="shared" si="485"/>
        <v>36982</v>
      </c>
      <c r="CG53" s="9">
        <f t="shared" si="485"/>
        <v>37012</v>
      </c>
      <c r="CH53" s="9">
        <f t="shared" si="485"/>
        <v>37043</v>
      </c>
      <c r="CI53" s="9">
        <f t="shared" si="485"/>
        <v>37073</v>
      </c>
      <c r="CJ53" s="9">
        <f t="shared" si="485"/>
        <v>37104</v>
      </c>
      <c r="CK53" s="9">
        <f t="shared" si="485"/>
        <v>37135</v>
      </c>
      <c r="CL53" s="9">
        <f t="shared" si="485"/>
        <v>37165</v>
      </c>
      <c r="CM53" s="9">
        <f t="shared" si="485"/>
        <v>37196</v>
      </c>
      <c r="CN53" s="9">
        <f t="shared" si="485"/>
        <v>37226</v>
      </c>
      <c r="CO53" s="9">
        <f t="shared" si="485"/>
        <v>37257</v>
      </c>
      <c r="CP53" s="9">
        <f t="shared" si="485"/>
        <v>37288</v>
      </c>
      <c r="CQ53" s="9">
        <f t="shared" si="485"/>
        <v>37316</v>
      </c>
      <c r="CR53" s="9">
        <f t="shared" si="485"/>
        <v>37347</v>
      </c>
      <c r="CS53" s="9">
        <f t="shared" si="485"/>
        <v>37377</v>
      </c>
      <c r="CT53" s="9">
        <f t="shared" si="485"/>
        <v>37408</v>
      </c>
      <c r="CU53" s="9">
        <f t="shared" si="485"/>
        <v>37438</v>
      </c>
      <c r="CV53" s="9">
        <f t="shared" si="485"/>
        <v>37469</v>
      </c>
      <c r="CW53" s="9">
        <f t="shared" si="485"/>
        <v>37500</v>
      </c>
      <c r="CX53" s="9">
        <f t="shared" si="485"/>
        <v>37530</v>
      </c>
      <c r="CY53" s="9">
        <f t="shared" si="485"/>
        <v>37561</v>
      </c>
      <c r="CZ53" s="9">
        <f t="shared" si="485"/>
        <v>37591</v>
      </c>
      <c r="DA53" s="9">
        <f t="shared" si="485"/>
        <v>37622</v>
      </c>
      <c r="DB53" s="9">
        <f t="shared" si="485"/>
        <v>37653</v>
      </c>
      <c r="DC53" s="9">
        <f t="shared" si="485"/>
        <v>37681</v>
      </c>
      <c r="DD53" s="9">
        <f t="shared" si="485"/>
        <v>37712</v>
      </c>
      <c r="DE53" s="9">
        <f t="shared" si="485"/>
        <v>37742</v>
      </c>
      <c r="DF53" s="9">
        <f t="shared" si="485"/>
        <v>37773</v>
      </c>
      <c r="DG53" s="9">
        <f t="shared" si="485"/>
        <v>37803</v>
      </c>
      <c r="DH53" s="9">
        <f t="shared" si="485"/>
        <v>37834</v>
      </c>
      <c r="DI53" s="9">
        <f t="shared" si="485"/>
        <v>37865</v>
      </c>
      <c r="DJ53" s="9">
        <f t="shared" si="485"/>
        <v>37895</v>
      </c>
      <c r="DK53" s="9">
        <f t="shared" si="485"/>
        <v>37926</v>
      </c>
      <c r="DL53" s="9">
        <f t="shared" si="485"/>
        <v>37956</v>
      </c>
      <c r="DM53" s="9">
        <f t="shared" si="485"/>
        <v>37987</v>
      </c>
      <c r="DN53" s="9">
        <f t="shared" si="485"/>
        <v>38018</v>
      </c>
      <c r="DO53" s="9">
        <f t="shared" si="485"/>
        <v>38047</v>
      </c>
      <c r="DP53" s="9">
        <f t="shared" si="485"/>
        <v>38078</v>
      </c>
      <c r="DQ53" s="9">
        <f t="shared" si="485"/>
        <v>38108</v>
      </c>
      <c r="DR53" s="9">
        <f t="shared" si="485"/>
        <v>38139</v>
      </c>
      <c r="DS53" s="9">
        <f t="shared" si="485"/>
        <v>38169</v>
      </c>
      <c r="DT53" s="9">
        <f t="shared" si="485"/>
        <v>38200</v>
      </c>
      <c r="DU53" s="9">
        <f t="shared" si="485"/>
        <v>38231</v>
      </c>
      <c r="DV53" s="9">
        <f t="shared" si="485"/>
        <v>38261</v>
      </c>
      <c r="DW53" s="9">
        <f t="shared" si="485"/>
        <v>38292</v>
      </c>
      <c r="DX53" s="9">
        <f t="shared" si="485"/>
        <v>38322</v>
      </c>
      <c r="DY53" s="9">
        <f t="shared" si="485"/>
        <v>38353</v>
      </c>
      <c r="DZ53" s="9">
        <f t="shared" si="485"/>
        <v>38384</v>
      </c>
      <c r="EA53" s="9">
        <f t="shared" ref="EA53:GL53" si="486">EA$5</f>
        <v>38412</v>
      </c>
      <c r="EB53" s="9">
        <f t="shared" si="486"/>
        <v>38443</v>
      </c>
      <c r="EC53" s="9">
        <f t="shared" si="486"/>
        <v>38473</v>
      </c>
      <c r="ED53" s="9">
        <f t="shared" si="486"/>
        <v>38504</v>
      </c>
      <c r="EE53" s="9">
        <f t="shared" si="486"/>
        <v>38534</v>
      </c>
      <c r="EF53" s="9">
        <f t="shared" si="486"/>
        <v>38565</v>
      </c>
      <c r="EG53" s="9">
        <f t="shared" si="486"/>
        <v>38596</v>
      </c>
      <c r="EH53" s="9">
        <f t="shared" si="486"/>
        <v>38626</v>
      </c>
      <c r="EI53" s="9">
        <f t="shared" si="486"/>
        <v>38657</v>
      </c>
      <c r="EJ53" s="9">
        <f t="shared" si="486"/>
        <v>38687</v>
      </c>
      <c r="EK53" s="9">
        <f t="shared" si="486"/>
        <v>38718</v>
      </c>
      <c r="EL53" s="9">
        <f t="shared" si="486"/>
        <v>38749</v>
      </c>
      <c r="EM53" s="9">
        <f t="shared" si="486"/>
        <v>38777</v>
      </c>
      <c r="EN53" s="9">
        <f t="shared" si="486"/>
        <v>38808</v>
      </c>
      <c r="EO53" s="9">
        <f t="shared" si="486"/>
        <v>38838</v>
      </c>
      <c r="EP53" s="9">
        <f t="shared" si="486"/>
        <v>38869</v>
      </c>
      <c r="EQ53" s="9">
        <f t="shared" si="486"/>
        <v>38899</v>
      </c>
      <c r="ER53" s="9">
        <f t="shared" si="486"/>
        <v>38930</v>
      </c>
      <c r="ES53" s="9">
        <f t="shared" si="486"/>
        <v>38961</v>
      </c>
      <c r="ET53" s="9">
        <f t="shared" si="486"/>
        <v>38991</v>
      </c>
      <c r="EU53" s="9">
        <f t="shared" si="486"/>
        <v>39022</v>
      </c>
      <c r="EV53" s="9">
        <f t="shared" si="486"/>
        <v>39052</v>
      </c>
      <c r="EW53" s="9">
        <f t="shared" si="486"/>
        <v>39083</v>
      </c>
      <c r="EX53" s="9">
        <f t="shared" si="486"/>
        <v>39114</v>
      </c>
      <c r="EY53" s="9">
        <f t="shared" si="486"/>
        <v>39142</v>
      </c>
      <c r="EZ53" s="9">
        <f t="shared" si="486"/>
        <v>39173</v>
      </c>
      <c r="FA53" s="9">
        <f t="shared" si="486"/>
        <v>39203</v>
      </c>
      <c r="FB53" s="9">
        <f t="shared" si="486"/>
        <v>39234</v>
      </c>
      <c r="FC53" s="9">
        <f t="shared" si="486"/>
        <v>39264</v>
      </c>
      <c r="FD53" s="9">
        <f t="shared" si="486"/>
        <v>39295</v>
      </c>
      <c r="FE53" s="9">
        <f t="shared" si="486"/>
        <v>39326</v>
      </c>
      <c r="FF53" s="9">
        <f t="shared" si="486"/>
        <v>39356</v>
      </c>
      <c r="FG53" s="9">
        <f t="shared" si="486"/>
        <v>39387</v>
      </c>
      <c r="FH53" s="9">
        <f t="shared" si="486"/>
        <v>39417</v>
      </c>
      <c r="FI53" s="9">
        <f t="shared" si="486"/>
        <v>39448</v>
      </c>
      <c r="FJ53" s="9">
        <f t="shared" si="486"/>
        <v>39479</v>
      </c>
      <c r="FK53" s="9">
        <f t="shared" si="486"/>
        <v>39508</v>
      </c>
      <c r="FL53" s="9">
        <f t="shared" si="486"/>
        <v>39539</v>
      </c>
      <c r="FM53" s="9">
        <f t="shared" si="486"/>
        <v>39569</v>
      </c>
      <c r="FN53" s="9">
        <f t="shared" si="486"/>
        <v>39600</v>
      </c>
      <c r="FO53" s="9">
        <f t="shared" si="486"/>
        <v>39630</v>
      </c>
      <c r="FP53" s="9">
        <f t="shared" si="486"/>
        <v>39661</v>
      </c>
      <c r="FQ53" s="9">
        <f t="shared" si="486"/>
        <v>39692</v>
      </c>
      <c r="FR53" s="9">
        <f t="shared" si="486"/>
        <v>39722</v>
      </c>
      <c r="FS53" s="9">
        <f t="shared" si="486"/>
        <v>39753</v>
      </c>
      <c r="FT53" s="9">
        <f t="shared" si="486"/>
        <v>39783</v>
      </c>
      <c r="FU53" s="9">
        <f t="shared" si="486"/>
        <v>39814</v>
      </c>
      <c r="FV53" s="9">
        <f t="shared" si="486"/>
        <v>39845</v>
      </c>
      <c r="FW53" s="9">
        <f t="shared" si="486"/>
        <v>39873</v>
      </c>
      <c r="FX53" s="9">
        <f t="shared" si="486"/>
        <v>39904</v>
      </c>
      <c r="FY53" s="9">
        <f t="shared" si="486"/>
        <v>39934</v>
      </c>
      <c r="FZ53" s="9">
        <f t="shared" si="486"/>
        <v>39965</v>
      </c>
      <c r="GA53" s="9">
        <f t="shared" si="486"/>
        <v>39995</v>
      </c>
      <c r="GB53" s="9">
        <f t="shared" si="486"/>
        <v>40026</v>
      </c>
      <c r="GC53" s="9">
        <f t="shared" si="486"/>
        <v>40057</v>
      </c>
      <c r="GD53" s="9">
        <f t="shared" si="486"/>
        <v>40087</v>
      </c>
      <c r="GE53" s="9">
        <f t="shared" si="486"/>
        <v>40118</v>
      </c>
      <c r="GF53" s="9">
        <f t="shared" si="486"/>
        <v>40148</v>
      </c>
      <c r="GG53" s="9">
        <f t="shared" si="486"/>
        <v>40179</v>
      </c>
      <c r="GH53" s="9">
        <f t="shared" si="486"/>
        <v>40210</v>
      </c>
      <c r="GI53" s="9">
        <f t="shared" si="486"/>
        <v>40238</v>
      </c>
      <c r="GJ53" s="9">
        <f t="shared" si="486"/>
        <v>40269</v>
      </c>
      <c r="GK53" s="9">
        <f t="shared" si="486"/>
        <v>40299</v>
      </c>
      <c r="GL53" s="9">
        <f t="shared" si="486"/>
        <v>40330</v>
      </c>
      <c r="GM53" s="9">
        <f t="shared" ref="GM53:KN53" si="487">GM$5</f>
        <v>40360</v>
      </c>
      <c r="GN53" s="9">
        <f t="shared" si="487"/>
        <v>40391</v>
      </c>
      <c r="GO53" s="9">
        <f t="shared" si="487"/>
        <v>40422</v>
      </c>
      <c r="GP53" s="9">
        <f t="shared" si="487"/>
        <v>40452</v>
      </c>
      <c r="GQ53" s="9">
        <f t="shared" si="487"/>
        <v>40483</v>
      </c>
      <c r="GR53" s="9">
        <f t="shared" si="487"/>
        <v>40513</v>
      </c>
      <c r="GS53" s="9">
        <f t="shared" si="487"/>
        <v>40544</v>
      </c>
      <c r="GT53" s="9">
        <f t="shared" si="487"/>
        <v>40575</v>
      </c>
      <c r="GU53" s="9">
        <f t="shared" si="487"/>
        <v>40603</v>
      </c>
      <c r="GV53" s="9">
        <f t="shared" si="487"/>
        <v>40634</v>
      </c>
      <c r="GW53" s="9">
        <f t="shared" si="487"/>
        <v>40664</v>
      </c>
      <c r="GX53" s="9">
        <f t="shared" si="487"/>
        <v>40695</v>
      </c>
      <c r="GY53" s="9">
        <f t="shared" si="487"/>
        <v>40725</v>
      </c>
      <c r="GZ53" s="9">
        <f t="shared" si="487"/>
        <v>40756</v>
      </c>
      <c r="HA53" s="9">
        <f t="shared" si="487"/>
        <v>40787</v>
      </c>
      <c r="HB53" s="9">
        <f t="shared" si="487"/>
        <v>40817</v>
      </c>
      <c r="HC53" s="9">
        <f t="shared" si="487"/>
        <v>40848</v>
      </c>
      <c r="HD53" s="9">
        <f t="shared" si="487"/>
        <v>40878</v>
      </c>
      <c r="HE53" s="9">
        <f t="shared" si="487"/>
        <v>40909</v>
      </c>
      <c r="HF53" s="9">
        <f t="shared" si="487"/>
        <v>40940</v>
      </c>
      <c r="HG53" s="9">
        <f t="shared" si="487"/>
        <v>40969</v>
      </c>
      <c r="HH53" s="9">
        <f t="shared" si="487"/>
        <v>41000</v>
      </c>
      <c r="HI53" s="9">
        <f t="shared" si="487"/>
        <v>41030</v>
      </c>
      <c r="HJ53" s="9">
        <f t="shared" si="487"/>
        <v>41061</v>
      </c>
      <c r="HK53" s="9">
        <f t="shared" si="487"/>
        <v>41091</v>
      </c>
      <c r="HL53" s="9">
        <f t="shared" si="487"/>
        <v>41122</v>
      </c>
      <c r="HM53" s="9">
        <f t="shared" si="487"/>
        <v>41153</v>
      </c>
      <c r="HN53" s="9">
        <f t="shared" si="487"/>
        <v>41183</v>
      </c>
      <c r="HO53" s="9">
        <f t="shared" si="487"/>
        <v>41214</v>
      </c>
      <c r="HP53" s="9">
        <f t="shared" si="487"/>
        <v>41244</v>
      </c>
      <c r="HQ53" s="9">
        <f t="shared" si="487"/>
        <v>41275</v>
      </c>
      <c r="HR53" s="9">
        <f t="shared" si="487"/>
        <v>41306</v>
      </c>
      <c r="HS53" s="9">
        <f t="shared" si="487"/>
        <v>41334</v>
      </c>
      <c r="HT53" s="9">
        <f t="shared" si="487"/>
        <v>41365</v>
      </c>
      <c r="HU53" s="9">
        <f t="shared" si="487"/>
        <v>41395</v>
      </c>
      <c r="HV53" s="9">
        <f t="shared" si="487"/>
        <v>41426</v>
      </c>
      <c r="HW53" s="9">
        <f t="shared" si="487"/>
        <v>41456</v>
      </c>
      <c r="HX53" s="9">
        <f t="shared" si="487"/>
        <v>41487</v>
      </c>
      <c r="HY53" s="9">
        <f t="shared" si="487"/>
        <v>41518</v>
      </c>
      <c r="HZ53" s="9">
        <f t="shared" si="487"/>
        <v>41548</v>
      </c>
      <c r="IA53" s="9">
        <f t="shared" si="487"/>
        <v>41579</v>
      </c>
      <c r="IB53" s="9">
        <f t="shared" si="487"/>
        <v>41609</v>
      </c>
      <c r="IC53" s="9">
        <f t="shared" si="487"/>
        <v>41640</v>
      </c>
      <c r="ID53" s="9">
        <f t="shared" si="487"/>
        <v>41671</v>
      </c>
      <c r="IE53" s="9">
        <f t="shared" si="487"/>
        <v>41699</v>
      </c>
      <c r="IF53" s="9">
        <f t="shared" si="487"/>
        <v>41730</v>
      </c>
      <c r="IG53" s="9">
        <f t="shared" si="487"/>
        <v>41760</v>
      </c>
      <c r="IH53" s="9">
        <f t="shared" si="487"/>
        <v>41791</v>
      </c>
      <c r="II53" s="9">
        <f t="shared" si="487"/>
        <v>41821</v>
      </c>
      <c r="IJ53" s="9">
        <f t="shared" si="487"/>
        <v>41852</v>
      </c>
      <c r="IK53" s="9">
        <f t="shared" si="487"/>
        <v>41883</v>
      </c>
      <c r="IL53" s="9">
        <f t="shared" si="487"/>
        <v>41913</v>
      </c>
      <c r="IM53" s="9">
        <f t="shared" si="487"/>
        <v>41944</v>
      </c>
      <c r="IN53" s="9">
        <f t="shared" si="487"/>
        <v>41974</v>
      </c>
      <c r="IO53" s="9">
        <f t="shared" si="487"/>
        <v>42005</v>
      </c>
      <c r="IP53" s="9">
        <f t="shared" si="487"/>
        <v>42036</v>
      </c>
      <c r="IQ53" s="9">
        <f t="shared" si="487"/>
        <v>42064</v>
      </c>
      <c r="IR53" s="9">
        <f t="shared" si="487"/>
        <v>42095</v>
      </c>
      <c r="IS53" s="9">
        <f t="shared" si="487"/>
        <v>42125</v>
      </c>
      <c r="IT53" s="9">
        <f t="shared" si="487"/>
        <v>42156</v>
      </c>
      <c r="IU53" s="9">
        <f t="shared" si="487"/>
        <v>42186</v>
      </c>
      <c r="IV53" s="9">
        <f t="shared" si="487"/>
        <v>42217</v>
      </c>
      <c r="IW53" s="9">
        <f t="shared" si="487"/>
        <v>42248</v>
      </c>
      <c r="IX53" s="9">
        <f t="shared" si="487"/>
        <v>42278</v>
      </c>
      <c r="IY53" s="9">
        <f t="shared" si="487"/>
        <v>42309</v>
      </c>
      <c r="IZ53" s="9">
        <f t="shared" si="487"/>
        <v>42339</v>
      </c>
      <c r="JA53" s="9">
        <f t="shared" si="487"/>
        <v>42370</v>
      </c>
      <c r="JB53" s="9">
        <f t="shared" si="487"/>
        <v>42401</v>
      </c>
      <c r="JC53" s="9">
        <f t="shared" si="487"/>
        <v>42430</v>
      </c>
      <c r="JD53" s="9">
        <f t="shared" si="487"/>
        <v>42461</v>
      </c>
      <c r="JE53" s="9">
        <f t="shared" si="487"/>
        <v>42491</v>
      </c>
      <c r="JF53" s="9">
        <f t="shared" si="487"/>
        <v>42522</v>
      </c>
      <c r="JG53" s="9">
        <f t="shared" si="487"/>
        <v>42552</v>
      </c>
      <c r="JH53" s="9">
        <f t="shared" si="487"/>
        <v>42583</v>
      </c>
      <c r="JI53" s="9">
        <f t="shared" si="487"/>
        <v>42614</v>
      </c>
      <c r="JJ53" s="9">
        <f t="shared" si="487"/>
        <v>42644</v>
      </c>
      <c r="JK53" s="9">
        <f t="shared" si="487"/>
        <v>42675</v>
      </c>
      <c r="JL53" s="9">
        <f t="shared" si="487"/>
        <v>42705</v>
      </c>
      <c r="JM53" s="9">
        <f t="shared" si="487"/>
        <v>42736</v>
      </c>
      <c r="JN53" s="9">
        <f t="shared" si="487"/>
        <v>42767</v>
      </c>
      <c r="JO53" s="9">
        <f t="shared" si="487"/>
        <v>42795</v>
      </c>
      <c r="JP53" s="9">
        <f t="shared" si="487"/>
        <v>42826</v>
      </c>
      <c r="JQ53" s="9">
        <f t="shared" si="487"/>
        <v>42856</v>
      </c>
      <c r="JR53" s="9">
        <f t="shared" si="487"/>
        <v>42887</v>
      </c>
      <c r="JS53" s="9">
        <f t="shared" si="487"/>
        <v>42917</v>
      </c>
      <c r="JT53" s="9">
        <f t="shared" si="487"/>
        <v>42948</v>
      </c>
      <c r="JU53" s="9">
        <f t="shared" si="487"/>
        <v>42979</v>
      </c>
      <c r="JV53" s="9">
        <f t="shared" si="487"/>
        <v>43009</v>
      </c>
      <c r="JW53" s="9">
        <f t="shared" si="487"/>
        <v>43040</v>
      </c>
      <c r="JX53" s="9">
        <f t="shared" si="487"/>
        <v>43070</v>
      </c>
      <c r="JY53" s="9">
        <f t="shared" si="487"/>
        <v>43101</v>
      </c>
      <c r="JZ53" s="9">
        <f t="shared" si="487"/>
        <v>43132</v>
      </c>
      <c r="KA53" s="9">
        <f t="shared" si="487"/>
        <v>43160</v>
      </c>
      <c r="KB53" s="9">
        <f t="shared" si="487"/>
        <v>43191</v>
      </c>
      <c r="KC53" s="9">
        <f t="shared" si="487"/>
        <v>43221</v>
      </c>
      <c r="KD53" s="9">
        <f t="shared" si="487"/>
        <v>43252</v>
      </c>
      <c r="KE53" s="9">
        <f t="shared" si="487"/>
        <v>43282</v>
      </c>
      <c r="KF53" s="9">
        <f t="shared" si="487"/>
        <v>43313</v>
      </c>
      <c r="KG53" s="9">
        <f t="shared" si="487"/>
        <v>43344</v>
      </c>
      <c r="KH53" s="9">
        <f t="shared" si="487"/>
        <v>43374</v>
      </c>
      <c r="KI53" s="9">
        <f t="shared" si="487"/>
        <v>43405</v>
      </c>
      <c r="KJ53" s="9">
        <f t="shared" si="487"/>
        <v>43435</v>
      </c>
      <c r="KK53" s="9">
        <f t="shared" si="487"/>
        <v>43466</v>
      </c>
      <c r="KL53" s="9">
        <f t="shared" si="487"/>
        <v>43497</v>
      </c>
      <c r="KM53" s="9">
        <f t="shared" si="487"/>
        <v>43525</v>
      </c>
      <c r="KN53" s="9">
        <f t="shared" si="487"/>
        <v>43556</v>
      </c>
      <c r="KO53" s="9">
        <f t="shared" ref="KO53:NG53" si="488">KO$5</f>
        <v>43586</v>
      </c>
      <c r="KP53" s="9">
        <f t="shared" si="488"/>
        <v>43617</v>
      </c>
      <c r="KQ53" s="9">
        <f t="shared" si="488"/>
        <v>43647</v>
      </c>
      <c r="KR53" s="9">
        <f t="shared" si="488"/>
        <v>43678</v>
      </c>
      <c r="KS53" s="9">
        <f t="shared" si="488"/>
        <v>43709</v>
      </c>
      <c r="KT53" s="9">
        <f t="shared" si="488"/>
        <v>43739</v>
      </c>
      <c r="KU53" s="9">
        <f t="shared" si="488"/>
        <v>43770</v>
      </c>
      <c r="KV53" s="9">
        <f t="shared" si="488"/>
        <v>43800</v>
      </c>
      <c r="KW53" s="9">
        <f t="shared" si="488"/>
        <v>43831</v>
      </c>
      <c r="KX53" s="9">
        <f t="shared" si="488"/>
        <v>43862</v>
      </c>
      <c r="KY53" s="9">
        <f t="shared" si="488"/>
        <v>43891</v>
      </c>
      <c r="KZ53" s="9">
        <f t="shared" si="488"/>
        <v>43922</v>
      </c>
      <c r="LA53" s="9">
        <f t="shared" si="488"/>
        <v>43952</v>
      </c>
      <c r="LB53" s="9">
        <f t="shared" si="488"/>
        <v>43983</v>
      </c>
      <c r="LC53" s="9">
        <f t="shared" si="488"/>
        <v>44013</v>
      </c>
      <c r="LD53" s="9">
        <f t="shared" si="488"/>
        <v>44044</v>
      </c>
      <c r="LE53" s="9">
        <f t="shared" si="488"/>
        <v>44075</v>
      </c>
      <c r="LF53" s="9">
        <f t="shared" si="488"/>
        <v>44105</v>
      </c>
      <c r="LG53" s="9">
        <f t="shared" si="488"/>
        <v>44136</v>
      </c>
      <c r="LH53" s="9">
        <f t="shared" si="488"/>
        <v>44166</v>
      </c>
      <c r="LI53" s="9">
        <f t="shared" si="488"/>
        <v>44197</v>
      </c>
      <c r="LJ53" s="9">
        <f t="shared" si="488"/>
        <v>44228</v>
      </c>
      <c r="LK53" s="9">
        <f t="shared" si="488"/>
        <v>44256</v>
      </c>
      <c r="LL53" s="9">
        <f t="shared" si="488"/>
        <v>44287</v>
      </c>
      <c r="LM53" s="9">
        <f t="shared" si="488"/>
        <v>44317</v>
      </c>
      <c r="LN53" s="9">
        <f t="shared" si="488"/>
        <v>44348</v>
      </c>
      <c r="LO53" s="9">
        <f t="shared" si="488"/>
        <v>44378</v>
      </c>
      <c r="LP53" s="9">
        <f t="shared" si="488"/>
        <v>44409</v>
      </c>
      <c r="LQ53" s="9">
        <f t="shared" si="488"/>
        <v>44440</v>
      </c>
      <c r="LR53" s="9">
        <f t="shared" si="488"/>
        <v>44470</v>
      </c>
      <c r="LS53" s="9">
        <f t="shared" si="488"/>
        <v>44501</v>
      </c>
      <c r="LT53" s="9">
        <f t="shared" si="488"/>
        <v>44531</v>
      </c>
      <c r="LU53" s="9">
        <f t="shared" si="488"/>
        <v>44562</v>
      </c>
      <c r="LV53" s="9">
        <f t="shared" si="488"/>
        <v>44593</v>
      </c>
      <c r="LW53" s="9">
        <f t="shared" si="488"/>
        <v>44621</v>
      </c>
      <c r="LX53" s="9">
        <f t="shared" si="488"/>
        <v>44652</v>
      </c>
      <c r="LY53" s="9">
        <f t="shared" si="488"/>
        <v>44682</v>
      </c>
      <c r="LZ53" s="9">
        <f t="shared" si="488"/>
        <v>44713</v>
      </c>
      <c r="MA53" s="9">
        <f t="shared" si="488"/>
        <v>44743</v>
      </c>
      <c r="MB53" s="9">
        <f t="shared" si="488"/>
        <v>44774</v>
      </c>
      <c r="MC53" s="9">
        <f t="shared" si="488"/>
        <v>44805</v>
      </c>
      <c r="MD53" s="9">
        <f t="shared" si="488"/>
        <v>44835</v>
      </c>
      <c r="ME53" s="9">
        <f t="shared" si="488"/>
        <v>44866</v>
      </c>
      <c r="MF53" s="9">
        <f t="shared" si="488"/>
        <v>44896</v>
      </c>
      <c r="MG53" s="9">
        <f t="shared" si="488"/>
        <v>44927</v>
      </c>
      <c r="MH53" s="9">
        <f t="shared" si="488"/>
        <v>44958</v>
      </c>
      <c r="MI53" s="9">
        <f t="shared" si="488"/>
        <v>44986</v>
      </c>
      <c r="MJ53" s="9">
        <f t="shared" si="488"/>
        <v>45017</v>
      </c>
      <c r="MK53" s="9">
        <f t="shared" si="488"/>
        <v>45047</v>
      </c>
      <c r="ML53" s="9">
        <f t="shared" si="488"/>
        <v>45078</v>
      </c>
      <c r="MM53" s="9">
        <f t="shared" si="488"/>
        <v>45108</v>
      </c>
      <c r="MN53" s="9">
        <f t="shared" si="488"/>
        <v>45139</v>
      </c>
      <c r="MO53" s="9">
        <f t="shared" si="488"/>
        <v>45170</v>
      </c>
      <c r="MP53" s="9">
        <f t="shared" si="488"/>
        <v>45200</v>
      </c>
      <c r="MQ53" s="9">
        <f t="shared" si="488"/>
        <v>45231</v>
      </c>
      <c r="MR53" s="9">
        <f t="shared" si="488"/>
        <v>45261</v>
      </c>
      <c r="MS53" s="9">
        <f t="shared" si="488"/>
        <v>45292</v>
      </c>
      <c r="MT53" s="9">
        <f t="shared" si="488"/>
        <v>45323</v>
      </c>
      <c r="MU53" s="9">
        <f t="shared" si="488"/>
        <v>45352</v>
      </c>
      <c r="MV53" s="9">
        <f t="shared" si="488"/>
        <v>45383</v>
      </c>
      <c r="MW53" s="9">
        <f t="shared" si="488"/>
        <v>45413</v>
      </c>
      <c r="MX53" s="9">
        <f t="shared" si="488"/>
        <v>45444</v>
      </c>
      <c r="MY53" s="9">
        <f t="shared" si="488"/>
        <v>45474</v>
      </c>
      <c r="MZ53" s="9">
        <f t="shared" si="488"/>
        <v>45505</v>
      </c>
      <c r="NA53" s="9">
        <f t="shared" si="488"/>
        <v>45536</v>
      </c>
      <c r="NB53" s="9">
        <f t="shared" si="488"/>
        <v>45566</v>
      </c>
      <c r="NC53" s="9">
        <f t="shared" si="488"/>
        <v>45597</v>
      </c>
      <c r="ND53" s="9">
        <f t="shared" si="488"/>
        <v>45627</v>
      </c>
      <c r="NE53" s="9">
        <f t="shared" si="488"/>
        <v>45658</v>
      </c>
      <c r="NF53" s="9">
        <f t="shared" si="488"/>
        <v>45689</v>
      </c>
      <c r="NG53" s="9">
        <f t="shared" si="488"/>
        <v>45717</v>
      </c>
      <c r="NH53" s="9">
        <f t="shared" ref="NH53:NU53" si="489">NH$5</f>
        <v>45748</v>
      </c>
      <c r="NI53" s="9">
        <f t="shared" si="489"/>
        <v>45778</v>
      </c>
      <c r="NJ53" s="9">
        <f t="shared" si="489"/>
        <v>45809</v>
      </c>
      <c r="NK53" s="9">
        <f t="shared" si="489"/>
        <v>45839</v>
      </c>
      <c r="NL53" s="9">
        <f t="shared" si="489"/>
        <v>45870</v>
      </c>
      <c r="NM53" s="9">
        <f t="shared" si="489"/>
        <v>45901</v>
      </c>
      <c r="NN53" s="9">
        <f t="shared" si="489"/>
        <v>45931</v>
      </c>
      <c r="NO53" s="9">
        <f t="shared" si="489"/>
        <v>45962</v>
      </c>
      <c r="NP53" s="9">
        <f t="shared" si="489"/>
        <v>45992</v>
      </c>
      <c r="NQ53" s="9">
        <f t="shared" si="489"/>
        <v>46023</v>
      </c>
      <c r="NR53" s="9">
        <f t="shared" si="489"/>
        <v>46054</v>
      </c>
      <c r="NS53" s="9">
        <f t="shared" si="489"/>
        <v>46082</v>
      </c>
      <c r="NT53" s="9">
        <f t="shared" si="489"/>
        <v>46113</v>
      </c>
      <c r="NU53" s="9">
        <f t="shared" si="489"/>
        <v>46143</v>
      </c>
    </row>
    <row r="54" spans="1:385" outlineLevel="1" x14ac:dyDescent="0.75">
      <c r="A54" s="7" t="s">
        <v>18</v>
      </c>
      <c r="B54" s="17" t="s">
        <v>3</v>
      </c>
      <c r="C54" s="17" t="s">
        <v>3</v>
      </c>
      <c r="D54" s="17" t="s">
        <v>3</v>
      </c>
      <c r="E54" s="17" t="s">
        <v>3</v>
      </c>
      <c r="F54" s="17" t="s">
        <v>3</v>
      </c>
      <c r="G54" s="17" t="s">
        <v>3</v>
      </c>
      <c r="H54" s="17" t="s">
        <v>3</v>
      </c>
      <c r="I54" s="17" t="s">
        <v>3</v>
      </c>
      <c r="J54" s="17" t="s">
        <v>3</v>
      </c>
      <c r="K54" s="17" t="s">
        <v>3</v>
      </c>
      <c r="L54" s="17" t="s">
        <v>3</v>
      </c>
      <c r="M54" s="17" t="s">
        <v>3</v>
      </c>
      <c r="N54" s="17">
        <f t="shared" ref="N54:W55" si="490">N35/B35-1</f>
        <v>0.77993493041611894</v>
      </c>
      <c r="O54" s="17">
        <f t="shared" si="490"/>
        <v>0.3491483174075618</v>
      </c>
      <c r="P54" s="17">
        <f t="shared" si="490"/>
        <v>8.9316623970089548E-2</v>
      </c>
      <c r="Q54" s="17">
        <f t="shared" si="490"/>
        <v>-0.12652860566582658</v>
      </c>
      <c r="R54" s="17">
        <f t="shared" si="490"/>
        <v>-0.24730044463264844</v>
      </c>
      <c r="S54" s="17">
        <f t="shared" si="490"/>
        <v>-0.25140814558058899</v>
      </c>
      <c r="T54" s="17">
        <f t="shared" si="490"/>
        <v>-0.23008198444397709</v>
      </c>
      <c r="U54" s="17">
        <f t="shared" si="490"/>
        <v>-0.16200609527883214</v>
      </c>
      <c r="V54" s="17">
        <f t="shared" si="490"/>
        <v>-0.16785389106100368</v>
      </c>
      <c r="W54" s="17">
        <f t="shared" si="490"/>
        <v>-4.6051898875153041E-2</v>
      </c>
      <c r="X54" s="17">
        <f t="shared" ref="X54:AG55" si="491">X35/L35-1</f>
        <v>0.16906680200469459</v>
      </c>
      <c r="Y54" s="17">
        <f t="shared" si="491"/>
        <v>6.7476975126871563E-2</v>
      </c>
      <c r="Z54" s="17">
        <f t="shared" si="491"/>
        <v>6.471298709554385E-2</v>
      </c>
      <c r="AA54" s="17">
        <f t="shared" si="491"/>
        <v>5.4258791648703619E-2</v>
      </c>
      <c r="AB54" s="17">
        <f t="shared" si="491"/>
        <v>8.3518718616919951E-2</v>
      </c>
      <c r="AC54" s="17">
        <f t="shared" si="491"/>
        <v>0.22618545096383857</v>
      </c>
      <c r="AD54" s="17">
        <f t="shared" si="491"/>
        <v>0.26434599156118144</v>
      </c>
      <c r="AE54" s="17">
        <f t="shared" si="491"/>
        <v>0.32368687599479085</v>
      </c>
      <c r="AF54" s="17">
        <f t="shared" si="491"/>
        <v>0.25235494880546083</v>
      </c>
      <c r="AG54" s="17">
        <f t="shared" si="491"/>
        <v>0.26440375167485475</v>
      </c>
      <c r="AH54" s="17">
        <f t="shared" ref="AH54:AQ55" si="492">AH35/V35-1</f>
        <v>0.2302246250884985</v>
      </c>
      <c r="AI54" s="17">
        <f t="shared" si="492"/>
        <v>0.16525596871169257</v>
      </c>
      <c r="AJ54" s="17">
        <f t="shared" si="492"/>
        <v>0.15943130019535512</v>
      </c>
      <c r="AK54" s="17">
        <f t="shared" si="492"/>
        <v>0.12747975114450072</v>
      </c>
      <c r="AL54" s="17">
        <f t="shared" si="492"/>
        <v>0.11857424323840227</v>
      </c>
      <c r="AM54" s="17">
        <f t="shared" si="492"/>
        <v>0.11420726720411256</v>
      </c>
      <c r="AN54" s="17">
        <f t="shared" si="492"/>
        <v>4.6987739778260318E-2</v>
      </c>
      <c r="AO54" s="17">
        <f t="shared" si="492"/>
        <v>-7.8317746284927492E-2</v>
      </c>
      <c r="AP54" s="17">
        <f t="shared" si="492"/>
        <v>-0.14806162745425222</v>
      </c>
      <c r="AQ54" s="17">
        <f t="shared" si="492"/>
        <v>-0.16653913423699185</v>
      </c>
      <c r="AR54" s="17">
        <f t="shared" ref="AR54:BA55" si="493">AR35/AF35-1</f>
        <v>-0.21273232681092302</v>
      </c>
      <c r="AS54" s="17">
        <f t="shared" si="493"/>
        <v>-0.24827168592622517</v>
      </c>
      <c r="AT54" s="17">
        <f t="shared" si="493"/>
        <v>-0.11447106832688103</v>
      </c>
      <c r="AU54" s="17">
        <f t="shared" si="493"/>
        <v>-0.16551447750726411</v>
      </c>
      <c r="AV54" s="17">
        <f t="shared" si="493"/>
        <v>-0.2975287840494244</v>
      </c>
      <c r="AW54" s="17">
        <f t="shared" si="493"/>
        <v>-0.25543987506507038</v>
      </c>
      <c r="AX54" s="17">
        <f t="shared" si="493"/>
        <v>-0.18179877235121433</v>
      </c>
      <c r="AY54" s="17">
        <f t="shared" si="493"/>
        <v>-0.11917370104336</v>
      </c>
      <c r="AZ54" s="17">
        <f t="shared" si="493"/>
        <v>1.6808606006213367E-4</v>
      </c>
      <c r="BA54" s="17">
        <f t="shared" si="493"/>
        <v>0.15463147410358524</v>
      </c>
      <c r="BB54" s="17">
        <f t="shared" ref="BB54:BK55" si="494">BB35/AP35-1</f>
        <v>0.21864594894561562</v>
      </c>
      <c r="BC54" s="17">
        <f t="shared" si="494"/>
        <v>0.11889304216669938</v>
      </c>
      <c r="BD54" s="17">
        <f t="shared" si="494"/>
        <v>-4.1539739684298693E-3</v>
      </c>
      <c r="BE54" s="17">
        <f t="shared" si="494"/>
        <v>6.4509632811975415E-2</v>
      </c>
      <c r="BF54" s="17">
        <f t="shared" si="494"/>
        <v>-0.16129032258064513</v>
      </c>
      <c r="BG54" s="17">
        <f t="shared" si="494"/>
        <v>-0.42904310241325472</v>
      </c>
      <c r="BH54" s="17">
        <f t="shared" si="494"/>
        <v>-0.41355186887867257</v>
      </c>
      <c r="BI54" s="17">
        <f t="shared" si="494"/>
        <v>-0.36527441795427518</v>
      </c>
      <c r="BJ54" s="17">
        <f t="shared" si="494"/>
        <v>-0.3041492647796159</v>
      </c>
      <c r="BK54" s="17">
        <f t="shared" si="494"/>
        <v>-0.29244131376283222</v>
      </c>
      <c r="BL54" s="17">
        <f t="shared" ref="BL54:BT55" si="495">BL35/AZ35-1</f>
        <v>-0.35053050053146317</v>
      </c>
      <c r="BM54" s="17">
        <f t="shared" si="495"/>
        <v>-0.35318721262771169</v>
      </c>
      <c r="BN54" s="17">
        <f t="shared" si="495"/>
        <v>-0.37154490690287101</v>
      </c>
      <c r="BO54" s="17">
        <f t="shared" si="495"/>
        <v>-0.2912371166385499</v>
      </c>
      <c r="BP54" s="17">
        <f t="shared" si="495"/>
        <v>-0.19806669129284316</v>
      </c>
      <c r="BQ54" s="17">
        <f t="shared" si="495"/>
        <v>-0.17274729113903897</v>
      </c>
      <c r="BR54" s="17">
        <f t="shared" si="495"/>
        <v>0.18217439789271794</v>
      </c>
      <c r="BS54" s="17">
        <f t="shared" si="495"/>
        <v>0.51136061005688327</v>
      </c>
      <c r="BT54" s="17">
        <f t="shared" si="495"/>
        <v>0.33098180102359542</v>
      </c>
      <c r="BU54" s="17">
        <f t="shared" ref="BU54:BU60" si="496">BU35/BI35-1</f>
        <v>0.24806777844130834</v>
      </c>
      <c r="BV54" s="17">
        <f t="shared" ref="BV54:BV60" si="497">BV35/BJ35-1</f>
        <v>0.16292021630361364</v>
      </c>
      <c r="BW54" s="17">
        <f t="shared" ref="BW54:BW60" si="498">BW35/BK35-1</f>
        <v>5.2949914926158304E-2</v>
      </c>
      <c r="BX54" s="17">
        <f t="shared" ref="BX54:BX60" si="499">BX35/BL35-1</f>
        <v>-1.6208823227351954E-2</v>
      </c>
      <c r="BY54" s="17">
        <f t="shared" ref="BY54:BY60" si="500">BY35/BM35-1</f>
        <v>9.8861434169412732E-2</v>
      </c>
      <c r="BZ54" s="17">
        <f t="shared" ref="BZ54:BZ60" si="501">BZ35/BN35-1</f>
        <v>0.29987385373355258</v>
      </c>
      <c r="CA54" s="17">
        <f t="shared" ref="CA54:CA60" si="502">CA35/BO35-1</f>
        <v>0.13060550081071853</v>
      </c>
      <c r="CB54" s="17">
        <f t="shared" ref="CB54:CB60" si="503">CB35/BP35-1</f>
        <v>0.24499818003060203</v>
      </c>
      <c r="CC54" s="17">
        <f t="shared" ref="CC54:CC60" si="504">CC35/BQ35-1</f>
        <v>0.66584220685029649</v>
      </c>
      <c r="CD54" s="17">
        <f t="shared" ref="CD54:CD60" si="505">CD35/BR35-1</f>
        <v>0.28795808090187025</v>
      </c>
      <c r="CE54" s="17">
        <f t="shared" ref="CE54:CE60" si="506">CE35/BS35-1</f>
        <v>0.27802813590244746</v>
      </c>
      <c r="CF54" s="17">
        <f t="shared" ref="CF54:CF60" si="507">CF35/BT35-1</f>
        <v>0.55586752444614174</v>
      </c>
      <c r="CG54" s="17">
        <f t="shared" ref="CG54:CG60" si="508">CG35/BU35-1</f>
        <v>0.55014696980109812</v>
      </c>
      <c r="CH54" s="17">
        <f t="shared" ref="CH54:CH60" si="509">CH35/BV35-1</f>
        <v>2.262071199649851E-2</v>
      </c>
      <c r="CI54" s="17">
        <f t="shared" ref="CI54:CI60" si="510">CI35/BW35-1</f>
        <v>0.14146209137229993</v>
      </c>
      <c r="CJ54" s="17">
        <f t="shared" ref="CJ54:CJ60" si="511">CJ35/BX35-1</f>
        <v>0.20799838758173306</v>
      </c>
      <c r="CK54" s="17">
        <f t="shared" ref="CK54:CK60" si="512">CK35/BY35-1</f>
        <v>8.0069707757293385E-2</v>
      </c>
      <c r="CL54" s="17">
        <f t="shared" ref="CL54:CL60" si="513">CL35/BZ35-1</f>
        <v>-0.21284182718979117</v>
      </c>
      <c r="CM54" s="17">
        <f t="shared" ref="CM54:CM60" si="514">CM35/CA35-1</f>
        <v>-0.11460230296824325</v>
      </c>
      <c r="CN54" s="17">
        <f t="shared" ref="CN54:CN60" si="515">CN35/CB35-1</f>
        <v>-2.7070657022069233E-2</v>
      </c>
      <c r="CO54" s="17">
        <f t="shared" ref="CO54:CO60" si="516">CO35/CC35-1</f>
        <v>-0.38935863998200471</v>
      </c>
      <c r="CP54" s="17">
        <f t="shared" ref="CP54:CP60" si="517">CP35/CD35-1</f>
        <v>-0.33031342282323228</v>
      </c>
      <c r="CQ54" s="17">
        <f t="shared" ref="CQ54:CQ60" si="518">CQ35/CE35-1</f>
        <v>-0.17439002627527334</v>
      </c>
      <c r="CR54" s="17">
        <f t="shared" ref="CR54:CR60" si="519">CR35/CF35-1</f>
        <v>-0.18876947572971692</v>
      </c>
      <c r="CS54" s="17">
        <f t="shared" ref="CS54:CS60" si="520">CS35/CG35-1</f>
        <v>-0.13512135496157429</v>
      </c>
      <c r="CT54" s="17">
        <f t="shared" ref="CT54:CT60" si="521">CT35/CH35-1</f>
        <v>4.0148377981098493E-2</v>
      </c>
      <c r="CU54" s="17">
        <f t="shared" ref="CU54:CU60" si="522">CU35/CI35-1</f>
        <v>9.3920826575359051E-2</v>
      </c>
      <c r="CV54" s="17">
        <f t="shared" ref="CV54:CV60" si="523">CV35/CJ35-1</f>
        <v>5.7839929865075579E-3</v>
      </c>
      <c r="CW54" s="17">
        <f t="shared" ref="CW54:CW60" si="524">CW35/CK35-1</f>
        <v>8.3487551591000075E-2</v>
      </c>
      <c r="CX54" s="17">
        <f t="shared" ref="CX54:CX60" si="525">CX35/CL35-1</f>
        <v>0.15543919106617032</v>
      </c>
      <c r="CY54" s="17">
        <f t="shared" ref="CY54:CY60" si="526">CY35/CM35-1</f>
        <v>8.5840202800164356E-2</v>
      </c>
      <c r="CZ54" s="17">
        <f t="shared" ref="CZ54:CZ60" si="527">CZ35/CN35-1</f>
        <v>3.3609473897788567E-2</v>
      </c>
      <c r="DA54" s="17">
        <f t="shared" ref="DA54:DA60" si="528">DA35/CO35-1</f>
        <v>9.5648468854802493E-2</v>
      </c>
      <c r="DB54" s="17">
        <f t="shared" ref="DB54:DB60" si="529">DB35/CP35-1</f>
        <v>-2.9547705513369715E-3</v>
      </c>
      <c r="DC54" s="17">
        <f t="shared" ref="DC54:DC60" si="530">DC35/CQ35-1</f>
        <v>-7.9116562449895733E-2</v>
      </c>
      <c r="DD54" s="17">
        <f t="shared" ref="DD54:DD60" si="531">DD35/CR35-1</f>
        <v>7.282720361619055E-2</v>
      </c>
      <c r="DE54" s="17">
        <f t="shared" ref="DE54:DE60" si="532">DE35/CS35-1</f>
        <v>4.0274575874448493E-2</v>
      </c>
      <c r="DF54" s="17">
        <f t="shared" ref="DF54:DF60" si="533">DF35/CT35-1</f>
        <v>0.23910262775172164</v>
      </c>
      <c r="DG54" s="17">
        <f t="shared" ref="DG54:DG60" si="534">DG35/CU35-1</f>
        <v>-4.3470288535841006E-2</v>
      </c>
      <c r="DH54" s="17">
        <f t="shared" ref="DH54:DH60" si="535">DH35/CV35-1</f>
        <v>3.211857943429397E-2</v>
      </c>
      <c r="DI54" s="17">
        <f t="shared" ref="DI54:DI60" si="536">DI35/CW35-1</f>
        <v>-5.5703038658296067E-2</v>
      </c>
      <c r="DJ54" s="17">
        <f t="shared" ref="DJ54:DJ60" si="537">DJ35/CX35-1</f>
        <v>7.5035518716043192E-2</v>
      </c>
      <c r="DK54" s="17">
        <f t="shared" ref="DK54:DK60" si="538">DK35/CY35-1</f>
        <v>0.19312386156648453</v>
      </c>
      <c r="DL54" s="17">
        <f t="shared" ref="DL54:DL60" si="539">DL35/CZ35-1</f>
        <v>0.13684659831951396</v>
      </c>
      <c r="DM54" s="17">
        <f t="shared" ref="DM54:DM60" si="540">DM35/DA35-1</f>
        <v>0.40054415505714847</v>
      </c>
      <c r="DN54" s="17">
        <f t="shared" ref="DN54:DN60" si="541">DN35/DB35-1</f>
        <v>0.33122386887295585</v>
      </c>
      <c r="DO54" s="17">
        <f t="shared" ref="DO54:DO60" si="542">DO35/DC35-1</f>
        <v>0.27468604868886026</v>
      </c>
      <c r="DP54" s="17">
        <f t="shared" ref="DP54:DP60" si="543">DP35/DD35-1</f>
        <v>-3.37606051818643E-2</v>
      </c>
      <c r="DQ54" s="17">
        <f t="shared" ref="DQ54:DQ60" si="544">DQ35/DE35-1</f>
        <v>0.35307343212346654</v>
      </c>
      <c r="DR54" s="17">
        <f t="shared" ref="DR54:DR60" si="545">DR35/DF35-1</f>
        <v>9.0884861343834444E-2</v>
      </c>
      <c r="DS54" s="17">
        <f t="shared" ref="DS54:DS60" si="546">DS35/DG35-1</f>
        <v>0.29799768070239696</v>
      </c>
      <c r="DT54" s="17">
        <f t="shared" ref="DT54:DT60" si="547">DT35/DH35-1</f>
        <v>0.39423986361580488</v>
      </c>
      <c r="DU54" s="17">
        <f t="shared" ref="DU54:DU60" si="548">DU35/DI35-1</f>
        <v>0.42783263314517095</v>
      </c>
      <c r="DV54" s="17">
        <f t="shared" ref="DV54:DV60" si="549">DV35/DJ35-1</f>
        <v>0.48724548027581749</v>
      </c>
      <c r="DW54" s="17">
        <f t="shared" ref="DW54:DW60" si="550">DW35/DK35-1</f>
        <v>0.40726677700456659</v>
      </c>
      <c r="DX54" s="17">
        <f t="shared" ref="DX54:DX60" si="551">DX35/DL35-1</f>
        <v>0.4756607768562473</v>
      </c>
      <c r="DY54" s="17">
        <f t="shared" ref="DY54:DY60" si="552">DY35/DM35-1</f>
        <v>0.27640807779781329</v>
      </c>
      <c r="DZ54" s="17">
        <f t="shared" ref="DZ54:DZ60" si="553">DZ35/DN35-1</f>
        <v>0.30958505236476208</v>
      </c>
      <c r="EA54" s="17">
        <f t="shared" ref="EA54:EA60" si="554">EA35/DO35-1</f>
        <v>0.3889969777847686</v>
      </c>
      <c r="EB54" s="17">
        <f t="shared" ref="EB54:EB60" si="555">EB35/DP35-1</f>
        <v>0.59911851714236364</v>
      </c>
      <c r="EC54" s="17">
        <f t="shared" ref="EC54:EC60" si="556">EC35/DQ35-1</f>
        <v>0.10924627210477267</v>
      </c>
      <c r="ED54" s="17">
        <f t="shared" ref="ED54:ED60" si="557">ED35/DR35-1</f>
        <v>0.38890615949477758</v>
      </c>
      <c r="EE54" s="17">
        <f t="shared" ref="EE54:EE60" si="558">EE35/DS35-1</f>
        <v>0.28547073552173741</v>
      </c>
      <c r="EF54" s="17">
        <f t="shared" ref="EF54:EF60" si="559">EF35/DT35-1</f>
        <v>0.14944418277841609</v>
      </c>
      <c r="EG54" s="17">
        <f t="shared" ref="EG54:EG60" si="560">EG35/DU35-1</f>
        <v>3.7514310970510056E-2</v>
      </c>
      <c r="EH54" s="17">
        <f t="shared" ref="EH54:EH60" si="561">EH35/DV35-1</f>
        <v>-5.7204030792710636E-2</v>
      </c>
      <c r="EI54" s="17">
        <f t="shared" ref="EI54:EI60" si="562">EI35/DW35-1</f>
        <v>0.16199860711989844</v>
      </c>
      <c r="EJ54" s="17">
        <f t="shared" ref="EJ54:EJ60" si="563">EJ35/DX35-1</f>
        <v>8.2052277349764502E-2</v>
      </c>
      <c r="EK54" s="17">
        <f t="shared" ref="EK54:EK60" si="564">EK35/DY35-1</f>
        <v>2.3078550707365197E-2</v>
      </c>
      <c r="EL54" s="17">
        <f t="shared" ref="EL54:EL60" si="565">EL35/DZ35-1</f>
        <v>0.11956098402402771</v>
      </c>
      <c r="EM54" s="17">
        <f t="shared" ref="EM54:EM60" si="566">EM35/EA35-1</f>
        <v>0.12186818583834547</v>
      </c>
      <c r="EN54" s="17">
        <f t="shared" ref="EN54:EN60" si="567">EN35/EB35-1</f>
        <v>9.9737977880574924E-2</v>
      </c>
      <c r="EO54" s="17">
        <f t="shared" ref="EO54:EO60" si="568">EO35/EC35-1</f>
        <v>0.16448776611536053</v>
      </c>
      <c r="EP54" s="17">
        <f t="shared" ref="EP54:EP60" si="569">EP35/ED35-1</f>
        <v>0.11034265754988293</v>
      </c>
      <c r="EQ54" s="17">
        <f t="shared" ref="EQ54:EQ60" si="570">EQ35/EE35-1</f>
        <v>9.6884457813932956E-2</v>
      </c>
      <c r="ER54" s="17">
        <f t="shared" ref="ER54:ER60" si="571">ER35/EF35-1</f>
        <v>0.1575473122952713</v>
      </c>
      <c r="ES54" s="17">
        <f t="shared" ref="ES54:ES60" si="572">ES35/EG35-1</f>
        <v>0.30955887132481164</v>
      </c>
      <c r="ET54" s="17">
        <f t="shared" ref="ET54:ET60" si="573">ET35/EH35-1</f>
        <v>0.34340458590761536</v>
      </c>
      <c r="EU54" s="17">
        <f t="shared" ref="EU54:EU60" si="574">EU35/EI35-1</f>
        <v>7.3634803481160471E-2</v>
      </c>
      <c r="EV54" s="17">
        <f t="shared" ref="EV54:EV60" si="575">EV35/EJ35-1</f>
        <v>2.0096284470445314E-2</v>
      </c>
      <c r="EW54" s="17">
        <f t="shared" ref="EW54:EW60" si="576">EW35/EK35-1</f>
        <v>0.10004815465326544</v>
      </c>
      <c r="EX54" s="17">
        <f t="shared" ref="EX54:EX60" si="577">EX35/EL35-1</f>
        <v>7.4374202699887038E-2</v>
      </c>
      <c r="EY54" s="17">
        <f t="shared" ref="EY54:EY60" si="578">EY35/EM35-1</f>
        <v>7.2914708008153806E-3</v>
      </c>
      <c r="EZ54" s="17">
        <f t="shared" ref="EZ54:EZ60" si="579">EZ35/EN35-1</f>
        <v>6.7409353632234659E-2</v>
      </c>
      <c r="FA54" s="17">
        <f t="shared" ref="FA54:FA60" si="580">FA35/EO35-1</f>
        <v>6.4182277755586714E-2</v>
      </c>
      <c r="FB54" s="17">
        <f t="shared" ref="FB54:FB60" si="581">FB35/EP35-1</f>
        <v>6.8520444405485659E-2</v>
      </c>
      <c r="FC54" s="17">
        <f t="shared" ref="FC54:FC60" si="582">FC35/EQ35-1</f>
        <v>0.10135634757480672</v>
      </c>
      <c r="FD54" s="17">
        <f t="shared" ref="FD54:FD60" si="583">FD35/ER35-1</f>
        <v>9.9163699433093999E-2</v>
      </c>
      <c r="FE54" s="17">
        <f t="shared" ref="FE54:FE60" si="584">FE35/ES35-1</f>
        <v>6.7390077752186306E-2</v>
      </c>
      <c r="FF54" s="17">
        <f t="shared" ref="FF54:FF60" si="585">FF35/ET35-1</f>
        <v>0.14232735026839372</v>
      </c>
      <c r="FG54" s="17">
        <f t="shared" ref="FG54:FG60" si="586">FG35/EU35-1</f>
        <v>0.18224682090963951</v>
      </c>
      <c r="FH54" s="17">
        <f t="shared" ref="FH54:FH60" si="587">FH35/EV35-1</f>
        <v>0.21279088068718455</v>
      </c>
      <c r="FI54" s="17">
        <f t="shared" ref="FI54:FI60" si="588">FI35/EW35-1</f>
        <v>0.15333990347066906</v>
      </c>
      <c r="FJ54" s="17">
        <f t="shared" ref="FJ54:FJ60" si="589">FJ35/EX35-1</f>
        <v>0.11252766027734773</v>
      </c>
      <c r="FK54" s="17">
        <f t="shared" ref="FK54:FK60" si="590">FK35/EY35-1</f>
        <v>0.21306759480014614</v>
      </c>
      <c r="FL54" s="17">
        <f t="shared" ref="FL54:FL60" si="591">FL35/EZ35-1</f>
        <v>0.20736122811306523</v>
      </c>
      <c r="FM54" s="17">
        <f t="shared" ref="FM54:FM60" si="592">FM35/FA35-1</f>
        <v>0.17234525362052699</v>
      </c>
      <c r="FN54" s="17">
        <f t="shared" ref="FN54:FN60" si="593">FN35/FB35-1</f>
        <v>0.14239300034143909</v>
      </c>
      <c r="FO54" s="17">
        <f t="shared" ref="FO54:FO60" si="594">FO35/FC35-1</f>
        <v>2.5673873755377219E-2</v>
      </c>
      <c r="FP54" s="17">
        <f t="shared" ref="FP54:FP60" si="595">FP35/FD35-1</f>
        <v>6.1875855737908436E-2</v>
      </c>
      <c r="FQ54" s="17">
        <f t="shared" ref="FQ54:FQ60" si="596">FQ35/FE35-1</f>
        <v>2.2115069404466947E-3</v>
      </c>
      <c r="FR54" s="17">
        <f t="shared" ref="FR54:FR60" si="597">FR35/FF35-1</f>
        <v>-4.1000287623026876E-2</v>
      </c>
      <c r="FS54" s="17">
        <f t="shared" ref="FS54:FS60" si="598">FS35/FG35-1</f>
        <v>-0.10938716953448824</v>
      </c>
      <c r="FT54" s="17">
        <f t="shared" ref="FT54:FT60" si="599">FT35/FH35-1</f>
        <v>-0.18134912675757786</v>
      </c>
      <c r="FU54" s="17">
        <f t="shared" ref="FU54:FU60" si="600">FU35/FI35-1</f>
        <v>-0.22121711845167791</v>
      </c>
      <c r="FV54" s="17">
        <f t="shared" ref="FV54:FV60" si="601">FV35/FJ35-1</f>
        <v>-0.1513566020449405</v>
      </c>
      <c r="FW54" s="17">
        <f t="shared" ref="FW54:FW60" si="602">FW35/FK35-1</f>
        <v>-0.19936419217000145</v>
      </c>
      <c r="FX54" s="17">
        <f t="shared" ref="FX54:FX60" si="603">FX35/FL35-1</f>
        <v>-0.24093541091258386</v>
      </c>
      <c r="FY54" s="17">
        <f t="shared" ref="FY54:FY60" si="604">FY35/FM35-1</f>
        <v>-0.24495035680364086</v>
      </c>
      <c r="FZ54" s="17">
        <f t="shared" ref="FZ54:FZ60" si="605">FZ35/FN35-1</f>
        <v>-0.1609112462008544</v>
      </c>
      <c r="GA54" s="17">
        <f t="shared" ref="GA54:GA60" si="606">GA35/FO35-1</f>
        <v>-5.6619005978117198E-2</v>
      </c>
      <c r="GB54" s="17">
        <f t="shared" ref="GB54:GB60" si="607">GB35/FP35-1</f>
        <v>-4.5693988105758643E-2</v>
      </c>
      <c r="GC54" s="17">
        <f t="shared" ref="GC54:GC60" si="608">GC35/FQ35-1</f>
        <v>5.2393952725710013E-2</v>
      </c>
      <c r="GD54" s="17">
        <f t="shared" ref="GD54:GD60" si="609">GD35/FR35-1</f>
        <v>6.3049782784972308E-2</v>
      </c>
      <c r="GE54" s="17">
        <f t="shared" ref="GE54:GE60" si="610">GE35/FS35-1</f>
        <v>0.10946741096872481</v>
      </c>
      <c r="GF54" s="17">
        <f t="shared" ref="GF54:GF60" si="611">GF35/FT35-1</f>
        <v>0.25993881373582872</v>
      </c>
      <c r="GG54" s="17">
        <f t="shared" ref="GG54:GG60" si="612">GG35/FU35-1</f>
        <v>0.29258833242806137</v>
      </c>
      <c r="GH54" s="17">
        <f t="shared" ref="GH54:GH60" si="613">GH35/FV35-1</f>
        <v>0.23924354733746855</v>
      </c>
      <c r="GI54" s="17">
        <f t="shared" ref="GI54:GI60" si="614">GI35/FW35-1</f>
        <v>0.29025074314059141</v>
      </c>
      <c r="GJ54" s="17">
        <f t="shared" ref="GJ54:GJ60" si="615">GJ35/FX35-1</f>
        <v>0.20358421275702621</v>
      </c>
      <c r="GK54" s="17">
        <f t="shared" ref="GK54:GK60" si="616">GK35/FY35-1</f>
        <v>0.28079382414580811</v>
      </c>
      <c r="GL54" s="17">
        <f t="shared" ref="GL54:GL60" si="617">GL35/FZ35-1</f>
        <v>0.21990678371428252</v>
      </c>
      <c r="GM54" s="17">
        <f t="shared" ref="GM54:GM60" si="618">GM35/GA35-1</f>
        <v>0.15168455601288966</v>
      </c>
      <c r="GN54" s="17">
        <f t="shared" ref="GN54:GN60" si="619">GN35/GB35-1</f>
        <v>0.22827867401737945</v>
      </c>
      <c r="GO54" s="17">
        <f t="shared" ref="GO54:GO60" si="620">GO35/GC35-1</f>
        <v>0.13555664016839408</v>
      </c>
      <c r="GP54" s="17">
        <f t="shared" ref="GP54:GP60" si="621">GP35/GD35-1</f>
        <v>5.4340932758207172E-2</v>
      </c>
      <c r="GQ54" s="17">
        <f t="shared" ref="GQ54:GQ60" si="622">GQ35/GE35-1</f>
        <v>0.11662906453269883</v>
      </c>
      <c r="GR54" s="17">
        <f t="shared" ref="GR54:GR60" si="623">GR35/GF35-1</f>
        <v>9.5077977359725008E-2</v>
      </c>
      <c r="GS54" s="17">
        <f t="shared" ref="GS54:GS60" si="624">GS35/GG35-1</f>
        <v>6.7609725888504446E-3</v>
      </c>
      <c r="GT54" s="17">
        <f t="shared" ref="GT54:GT60" si="625">GT35/GH35-1</f>
        <v>6.3522827385058545E-3</v>
      </c>
      <c r="GU54" s="17">
        <f t="shared" ref="GU54:GU60" si="626">GU35/GI35-1</f>
        <v>-1.7894123643569126E-2</v>
      </c>
      <c r="GV54" s="17">
        <f t="shared" ref="GV54:GV60" si="627">GV35/GJ35-1</f>
        <v>7.3562974477516807E-2</v>
      </c>
      <c r="GW54" s="17">
        <f t="shared" ref="GW54:GW60" si="628">GW35/GK35-1</f>
        <v>7.3397761278328755E-2</v>
      </c>
      <c r="GX54" s="17">
        <f t="shared" ref="GX54:GX60" si="629">GX35/GL35-1</f>
        <v>-3.8740234113234684E-2</v>
      </c>
      <c r="GY54" s="17">
        <f t="shared" ref="GY54:GY60" si="630">GY35/GM35-1</f>
        <v>-1.6182580367037791E-2</v>
      </c>
      <c r="GZ54" s="17">
        <f t="shared" ref="GZ54:GZ60" si="631">GZ35/GN35-1</f>
        <v>-0.10962835256719949</v>
      </c>
      <c r="HA54" s="17">
        <f t="shared" ref="HA54:HA60" si="632">HA35/GO35-1</f>
        <v>-6.8651903152955884E-2</v>
      </c>
      <c r="HB54" s="17">
        <f t="shared" ref="HB54:HB60" si="633">HB35/GP35-1</f>
        <v>-4.4821347715655158E-2</v>
      </c>
      <c r="HC54" s="17">
        <f t="shared" ref="HC54:HC60" si="634">HC35/GQ35-1</f>
        <v>-7.5629098108301651E-2</v>
      </c>
      <c r="HD54" s="17">
        <f t="shared" ref="HD54:HD60" si="635">HD35/GR35-1</f>
        <v>-0.1123047496647237</v>
      </c>
      <c r="HE54" s="17">
        <f t="shared" ref="HE54:HE60" si="636">HE35/GS35-1</f>
        <v>-3.1271735170228965E-2</v>
      </c>
      <c r="HF54" s="17">
        <f t="shared" ref="HF54:HF60" si="637">HF35/GT35-1</f>
        <v>4.5870477782566699E-2</v>
      </c>
      <c r="HG54" s="17">
        <f t="shared" ref="HG54:HG60" si="638">HG35/GU35-1</f>
        <v>5.1984034629019016E-2</v>
      </c>
      <c r="HH54" s="17">
        <f t="shared" ref="HH54:HH60" si="639">HH35/GV35-1</f>
        <v>5.5100689886809162E-2</v>
      </c>
      <c r="HI54" s="17">
        <f t="shared" ref="HI54:HI60" si="640">HI35/GW35-1</f>
        <v>-4.9620891431695457E-2</v>
      </c>
      <c r="HJ54" s="17">
        <f t="shared" ref="HJ54:HJ60" si="641">HJ35/GX35-1</f>
        <v>5.6919805911302968E-2</v>
      </c>
      <c r="HK54" s="17">
        <f t="shared" ref="HK54:HK60" si="642">HK35/GY35-1</f>
        <v>6.8284265876168204E-2</v>
      </c>
      <c r="HL54" s="17">
        <f t="shared" ref="HL54:HL60" si="643">HL35/GZ35-1</f>
        <v>5.3247822574403525E-2</v>
      </c>
      <c r="HM54" s="17">
        <f t="shared" ref="HM54:HM60" si="644">HM35/HA35-1</f>
        <v>3.98645400129507E-2</v>
      </c>
      <c r="HN54" s="17">
        <f t="shared" ref="HN54:HN60" si="645">HN35/HB35-1</f>
        <v>7.0190003006600721E-2</v>
      </c>
      <c r="HO54" s="17">
        <f t="shared" ref="HO54:HO60" si="646">HO35/HC35-1</f>
        <v>2.5462763513358633E-2</v>
      </c>
      <c r="HP54" s="17">
        <f t="shared" ref="HP54:HP60" si="647">HP35/HD35-1</f>
        <v>9.7945586081238822E-2</v>
      </c>
      <c r="HQ54" s="17">
        <f t="shared" ref="HQ54:HQ60" si="648">HQ35/HE35-1</f>
        <v>7.2122598058057985E-2</v>
      </c>
      <c r="HR54" s="17">
        <f t="shared" ref="HR54:HR60" si="649">HR35/HF35-1</f>
        <v>2.4919674105727818E-3</v>
      </c>
      <c r="HS54" s="17">
        <f t="shared" ref="HS54:HS60" si="650">HS35/HG35-1</f>
        <v>-6.322916677091206E-2</v>
      </c>
      <c r="HT54" s="17">
        <f t="shared" ref="HT54:HT60" si="651">HT35/HH35-1</f>
        <v>-6.7667003949034354E-2</v>
      </c>
      <c r="HU54" s="17">
        <f t="shared" ref="HU54:HU60" si="652">HU35/HI35-1</f>
        <v>-1.4392054185686121E-2</v>
      </c>
      <c r="HV54" s="17">
        <f t="shared" ref="HV54:HV60" si="653">HV35/HJ35-1</f>
        <v>-5.3880648512698248E-2</v>
      </c>
      <c r="HW54" s="17">
        <f t="shared" ref="HW54:HW60" si="654">HW35/HK35-1</f>
        <v>-0.11924005562005002</v>
      </c>
      <c r="HX54" s="17">
        <f t="shared" ref="HX54:HX60" si="655">HX35/HL35-1</f>
        <v>-0.11758984250155569</v>
      </c>
      <c r="HY54" s="17">
        <f t="shared" ref="HY54:HY60" si="656">HY35/HM35-1</f>
        <v>-9.1286073698590986E-2</v>
      </c>
      <c r="HZ54" s="17">
        <f t="shared" ref="HZ54:HZ60" si="657">HZ35/HN35-1</f>
        <v>-9.8597338506080212E-2</v>
      </c>
      <c r="IA54" s="17">
        <f t="shared" ref="IA54:IA60" si="658">IA35/HO35-1</f>
        <v>-8.921955630862699E-2</v>
      </c>
      <c r="IB54" s="17">
        <f t="shared" ref="IB54:IB60" si="659">IB35/HP35-1</f>
        <v>-0.11656796934388414</v>
      </c>
      <c r="IC54" s="17">
        <f t="shared" ref="IC54:IC60" si="660">IC35/HQ35-1</f>
        <v>-0.17342141465244953</v>
      </c>
      <c r="ID54" s="17">
        <f t="shared" ref="ID54:ID60" si="661">ID35/HR35-1</f>
        <v>-0.13036919373647338</v>
      </c>
      <c r="IE54" s="17">
        <f t="shared" ref="IE54:IE60" si="662">IE35/HS35-1</f>
        <v>-0.13638482198303636</v>
      </c>
      <c r="IF54" s="17">
        <f t="shared" ref="IF54:IF60" si="663">IF35/HT35-1</f>
        <v>-0.14303895015155776</v>
      </c>
      <c r="IG54" s="17">
        <f t="shared" ref="IG54:IG60" si="664">IG35/HU35-1</f>
        <v>-0.22749543452903309</v>
      </c>
      <c r="IH54" s="17">
        <f t="shared" ref="IH54:IH60" si="665">IH35/HV35-1</f>
        <v>-0.22662990334344157</v>
      </c>
      <c r="II54" s="17">
        <f t="shared" ref="II54:II60" si="666">II35/HW35-1</f>
        <v>-0.1901887427506086</v>
      </c>
      <c r="IJ54" s="17">
        <f t="shared" ref="IJ54:IJ60" si="667">IJ35/HX35-1</f>
        <v>-0.1651743881190636</v>
      </c>
      <c r="IK54" s="17">
        <f t="shared" ref="IK54:IK60" si="668">IK35/HY35-1</f>
        <v>-0.18463552847379072</v>
      </c>
      <c r="IL54" s="17">
        <f t="shared" ref="IL54:IL60" si="669">IL35/HZ35-1</f>
        <v>-0.26001833919129813</v>
      </c>
      <c r="IM54" s="17">
        <f t="shared" ref="IM54:IM60" si="670">IM35/IA35-1</f>
        <v>-0.22401374679344432</v>
      </c>
      <c r="IN54" s="17">
        <f t="shared" ref="IN54:IN60" si="671">IN35/IB35-1</f>
        <v>-0.22539601795009445</v>
      </c>
      <c r="IO54" s="17">
        <f t="shared" ref="IO54:IO60" si="672">IO35/IC35-1</f>
        <v>-0.1626918843997891</v>
      </c>
      <c r="IP54" s="17">
        <f t="shared" ref="IP54:IP60" si="673">IP35/ID35-1</f>
        <v>-0.24805386385229422</v>
      </c>
      <c r="IQ54" s="17">
        <f t="shared" ref="IQ54:JM60" si="674">IQ35/IE35-1</f>
        <v>-0.21413505311391978</v>
      </c>
      <c r="IR54" s="17">
        <f t="shared" ref="IR54:IR60" si="675">IR35/IF35-1</f>
        <v>-0.20164236350542986</v>
      </c>
      <c r="IS54" s="17">
        <f t="shared" si="674"/>
        <v>-0.32622111147486754</v>
      </c>
      <c r="IT54" s="17">
        <f t="shared" si="674"/>
        <v>-0.34279451549556184</v>
      </c>
      <c r="IU54" s="17">
        <f t="shared" si="674"/>
        <v>-0.47497373173890278</v>
      </c>
      <c r="IV54" s="17">
        <f t="shared" si="674"/>
        <v>-0.49356898105034119</v>
      </c>
      <c r="IW54" s="17">
        <f t="shared" si="674"/>
        <v>-0.50885006286477275</v>
      </c>
      <c r="IX54" s="17">
        <f t="shared" si="674"/>
        <v>-0.48186996337236432</v>
      </c>
      <c r="IY54" s="17">
        <f t="shared" si="674"/>
        <v>-0.50460529250094566</v>
      </c>
      <c r="IZ54" s="17">
        <f t="shared" si="674"/>
        <v>-0.50003604590306061</v>
      </c>
      <c r="JA54" s="17">
        <f t="shared" si="674"/>
        <v>-0.49438553070107938</v>
      </c>
      <c r="JB54" s="17">
        <f t="shared" si="674"/>
        <v>-0.40344865076975334</v>
      </c>
      <c r="JC54" s="17">
        <f t="shared" si="674"/>
        <v>-0.46188216058161224</v>
      </c>
      <c r="JD54" s="17">
        <f t="shared" si="674"/>
        <v>-0.52287753969218431</v>
      </c>
      <c r="JE54" s="17">
        <f t="shared" si="674"/>
        <v>-0.41308788007212272</v>
      </c>
      <c r="JF54" s="17">
        <f t="shared" si="674"/>
        <v>-0.40839807425786523</v>
      </c>
      <c r="JG54" s="17">
        <f t="shared" si="674"/>
        <v>-0.19388811136388073</v>
      </c>
      <c r="JH54" s="17">
        <f t="shared" si="674"/>
        <v>-4.7700490970228548E-2</v>
      </c>
      <c r="JI54" s="17">
        <f t="shared" si="674"/>
        <v>-1.2336964090065461E-2</v>
      </c>
      <c r="JJ54" s="17">
        <f t="shared" si="674"/>
        <v>-3.1161696562765906E-3</v>
      </c>
      <c r="JK54" s="17">
        <f t="shared" si="674"/>
        <v>0.14369398116077137</v>
      </c>
      <c r="JL54" s="17">
        <f t="shared" si="674"/>
        <v>0.23343520760639103</v>
      </c>
      <c r="JM54" s="17">
        <f t="shared" si="674"/>
        <v>0.16328560220640576</v>
      </c>
      <c r="JN54" s="17">
        <f t="shared" ref="JN54:KM60" si="676">JN35/JB35-1</f>
        <v>0.11417738841387948</v>
      </c>
      <c r="JO54" s="17">
        <f t="shared" si="676"/>
        <v>0.14752531515936873</v>
      </c>
      <c r="JP54" s="17">
        <f t="shared" si="676"/>
        <v>0.34838215091712255</v>
      </c>
      <c r="JQ54" s="17">
        <f t="shared" si="676"/>
        <v>0.3799356424406608</v>
      </c>
      <c r="JR54" s="17">
        <f t="shared" si="676"/>
        <v>0.49348052130899145</v>
      </c>
      <c r="JS54" s="17">
        <f t="shared" si="676"/>
        <v>0.46528844244362233</v>
      </c>
      <c r="JT54" s="17">
        <f t="shared" si="676"/>
        <v>0.28351340345815945</v>
      </c>
      <c r="JU54" s="17">
        <f t="shared" si="676"/>
        <v>0.15402951041569302</v>
      </c>
      <c r="JV54" s="17">
        <f t="shared" si="676"/>
        <v>0.29257141472611736</v>
      </c>
      <c r="JW54" s="17">
        <f t="shared" si="676"/>
        <v>0.14966713528182796</v>
      </c>
      <c r="JX54" s="17">
        <f t="shared" si="676"/>
        <v>0.18659833850289398</v>
      </c>
      <c r="JY54" s="17">
        <f t="shared" si="676"/>
        <v>0.29735258881106907</v>
      </c>
      <c r="JZ54" s="17">
        <f t="shared" si="676"/>
        <v>0.28087811648608185</v>
      </c>
      <c r="KA54" s="17">
        <f t="shared" si="676"/>
        <v>0.38795621521647017</v>
      </c>
      <c r="KB54" s="17">
        <f t="shared" si="676"/>
        <v>0.20789907050422274</v>
      </c>
      <c r="KC54" s="17">
        <f t="shared" si="676"/>
        <v>0.24265267056768902</v>
      </c>
      <c r="KD54" s="17">
        <f t="shared" si="676"/>
        <v>0.11974881926624192</v>
      </c>
      <c r="KE54" s="17">
        <f t="shared" si="676"/>
        <v>-1.6345349724139258E-2</v>
      </c>
      <c r="KF54" s="17">
        <f t="shared" si="676"/>
        <v>0.10561865615120603</v>
      </c>
      <c r="KG54" s="17">
        <f t="shared" si="676"/>
        <v>0.18787481441461562</v>
      </c>
      <c r="KH54" s="17">
        <f t="shared" si="676"/>
        <v>0.10133000227737399</v>
      </c>
      <c r="KI54" s="17">
        <f t="shared" si="676"/>
        <v>0.15197363630328864</v>
      </c>
      <c r="KJ54" s="17">
        <f t="shared" si="676"/>
        <v>0.13520381302503015</v>
      </c>
      <c r="KK54" s="17">
        <f t="shared" si="676"/>
        <v>9.7548185298457879E-2</v>
      </c>
      <c r="KL54" s="17">
        <f t="shared" si="676"/>
        <v>0.1513252682922448</v>
      </c>
      <c r="KM54" s="17">
        <f t="shared" si="676"/>
        <v>3.0863245996780142E-2</v>
      </c>
      <c r="KN54" s="17">
        <f t="shared" ref="KN54:KN60" si="677">KN35/KB35-1</f>
        <v>0.10014876353247093</v>
      </c>
      <c r="KO54" s="17">
        <f t="shared" ref="KO54:LY60" si="678">KO35/KC35-1</f>
        <v>0.1510191069789748</v>
      </c>
      <c r="KP54" s="17">
        <f t="shared" si="678"/>
        <v>9.4366937829698072E-2</v>
      </c>
      <c r="KQ54" s="17">
        <f t="shared" si="678"/>
        <v>0.21412836367873966</v>
      </c>
      <c r="KR54" s="17">
        <f t="shared" si="678"/>
        <v>0.14304786217350318</v>
      </c>
      <c r="KS54" s="17">
        <f t="shared" si="678"/>
        <v>0.130210019033286</v>
      </c>
      <c r="KT54" s="17">
        <f t="shared" si="678"/>
        <v>0.15228421230186129</v>
      </c>
      <c r="KU54" s="17">
        <f t="shared" si="678"/>
        <v>0.17186887353924218</v>
      </c>
      <c r="KV54" s="17">
        <f t="shared" si="678"/>
        <v>0.11539910160710765</v>
      </c>
      <c r="KW54" s="17">
        <f t="shared" si="678"/>
        <v>8.3738752916254544E-2</v>
      </c>
      <c r="KX54" s="17">
        <f t="shared" si="678"/>
        <v>1.6200027984951015E-2</v>
      </c>
      <c r="KY54" s="17">
        <f t="shared" si="678"/>
        <v>0.10912754485675324</v>
      </c>
      <c r="KZ54" s="17">
        <f t="shared" si="678"/>
        <v>2.9989093013911283E-2</v>
      </c>
      <c r="LA54" s="17">
        <f t="shared" si="678"/>
        <v>-0.38285592794698486</v>
      </c>
      <c r="LB54" s="17">
        <f t="shared" si="678"/>
        <v>-0.32379991585169055</v>
      </c>
      <c r="LC54" s="17">
        <f t="shared" si="678"/>
        <v>-0.32448865505750113</v>
      </c>
      <c r="LD54" s="17">
        <f t="shared" si="678"/>
        <v>-0.35138511900350478</v>
      </c>
      <c r="LE54" s="17">
        <f t="shared" si="678"/>
        <v>-0.32767927414333931</v>
      </c>
      <c r="LF54" s="17">
        <f t="shared" si="678"/>
        <v>-0.32909636960166677</v>
      </c>
      <c r="LG54" s="17">
        <f t="shared" si="678"/>
        <v>-0.37426384599913032</v>
      </c>
      <c r="LH54" s="17">
        <f t="shared" si="678"/>
        <v>-0.42021319155405579</v>
      </c>
      <c r="LI54" s="17">
        <f t="shared" si="678"/>
        <v>-0.35812074160173524</v>
      </c>
      <c r="LJ54" s="17">
        <f t="shared" si="678"/>
        <v>-0.42495072359278263</v>
      </c>
      <c r="LK54" s="17">
        <f t="shared" si="678"/>
        <v>-0.36497578362676297</v>
      </c>
      <c r="LL54" s="17">
        <f t="shared" si="678"/>
        <v>-0.38135603496096304</v>
      </c>
      <c r="LM54" s="17">
        <f t="shared" si="678"/>
        <v>-0.13599787311131906</v>
      </c>
      <c r="LN54" s="17">
        <f t="shared" si="678"/>
        <v>-8.5095590090100259E-2</v>
      </c>
      <c r="LO54" s="17">
        <f t="shared" si="678"/>
        <v>-0.10529285940492805</v>
      </c>
      <c r="LP54" s="17">
        <f t="shared" si="678"/>
        <v>-9.3577115735068106E-2</v>
      </c>
      <c r="LQ54" s="17">
        <f t="shared" si="678"/>
        <v>-4.5151182059242956E-2</v>
      </c>
      <c r="LR54" s="17">
        <f t="shared" si="678"/>
        <v>-0.11474177373630168</v>
      </c>
      <c r="LS54" s="17">
        <f t="shared" si="678"/>
        <v>-0.13858695527073361</v>
      </c>
      <c r="LT54" s="17">
        <f t="shared" si="678"/>
        <v>-9.924563445169865E-2</v>
      </c>
      <c r="LU54" s="17">
        <f t="shared" si="678"/>
        <v>-7.0381271230134601E-2</v>
      </c>
      <c r="LV54" s="17">
        <f t="shared" si="678"/>
        <v>-7.1448409026244608E-2</v>
      </c>
      <c r="LW54" s="17">
        <f t="shared" si="678"/>
        <v>-0.1008775224163514</v>
      </c>
      <c r="LX54" s="17">
        <f t="shared" si="678"/>
        <v>0.1058798717662941</v>
      </c>
      <c r="LY54" s="17">
        <f t="shared" si="678"/>
        <v>0.30954368025525514</v>
      </c>
      <c r="LZ54" s="17">
        <f t="shared" ref="LZ54:NG56" si="679">LZ35/LN35-1</f>
        <v>0.2267028124396655</v>
      </c>
      <c r="MA54" s="17">
        <f t="shared" si="679"/>
        <v>0.22079964346569403</v>
      </c>
      <c r="MB54" s="17">
        <f t="shared" si="679"/>
        <v>0.22340285403069382</v>
      </c>
      <c r="MC54" s="17">
        <f t="shared" si="679"/>
        <v>0.19766765497491234</v>
      </c>
      <c r="MD54" s="17">
        <f t="shared" si="679"/>
        <v>0.30534250852255873</v>
      </c>
      <c r="ME54" s="17">
        <f t="shared" si="679"/>
        <v>0.4708467694665559</v>
      </c>
      <c r="MF54" s="17">
        <f t="shared" si="679"/>
        <v>0.54987152037613507</v>
      </c>
      <c r="MG54" s="17">
        <f t="shared" si="679"/>
        <v>0.45156681265892074</v>
      </c>
      <c r="MH54" s="17">
        <f t="shared" si="679"/>
        <v>0.61561195554356773</v>
      </c>
      <c r="MI54" s="17">
        <f t="shared" si="679"/>
        <v>0.63228958484301945</v>
      </c>
      <c r="MJ54" s="17">
        <f t="shared" si="679"/>
        <v>0.48671906788057262</v>
      </c>
      <c r="MK54" s="17">
        <f t="shared" si="679"/>
        <v>0.44262496946513585</v>
      </c>
      <c r="ML54" s="17">
        <f t="shared" si="679"/>
        <v>0.58110342174762719</v>
      </c>
      <c r="MM54" s="17">
        <f t="shared" si="679"/>
        <v>0.67093982013510356</v>
      </c>
      <c r="MN54" s="17">
        <f t="shared" si="679"/>
        <v>0.7230278227736886</v>
      </c>
      <c r="MO54" s="17">
        <f t="shared" si="679"/>
        <v>0.66220924249089341</v>
      </c>
      <c r="MP54" s="17">
        <f t="shared" si="679"/>
        <v>0.68858504961817446</v>
      </c>
      <c r="MQ54" s="17">
        <f t="shared" si="679"/>
        <v>0.51962944777492259</v>
      </c>
      <c r="MR54" s="17">
        <f t="shared" si="679"/>
        <v>0.45459338816551953</v>
      </c>
      <c r="MS54" s="17">
        <f t="shared" si="679"/>
        <v>0.40408016395254176</v>
      </c>
      <c r="MT54" s="17">
        <f t="shared" si="679"/>
        <v>0.34055225885800877</v>
      </c>
      <c r="MU54" s="17">
        <f t="shared" si="679"/>
        <v>0.26043264298250568</v>
      </c>
      <c r="MV54" s="17">
        <f t="shared" si="679"/>
        <v>0.23448255228740122</v>
      </c>
      <c r="MW54" s="17">
        <f t="shared" si="679"/>
        <v>0.26934874994658764</v>
      </c>
      <c r="MX54" s="17">
        <f t="shared" si="679"/>
        <v>0.17335399966728748</v>
      </c>
      <c r="MY54" s="17">
        <f t="shared" si="679"/>
        <v>9.9763050292053901E-2</v>
      </c>
      <c r="MZ54" s="17">
        <f t="shared" si="679"/>
        <v>3.9223070056132014E-2</v>
      </c>
      <c r="NA54" s="17">
        <f t="shared" si="679"/>
        <v>2.2306585978248972E-2</v>
      </c>
      <c r="NB54" s="17">
        <f t="shared" si="679"/>
        <v>-4.5841937111873565E-2</v>
      </c>
      <c r="NC54" s="17">
        <f t="shared" si="679"/>
        <v>-2.6816885615154051E-3</v>
      </c>
      <c r="ND54" s="17">
        <f t="shared" si="679"/>
        <v>9.5916565800733267E-3</v>
      </c>
      <c r="NE54" s="17">
        <f t="shared" si="679"/>
        <v>-2.0999585443741475E-2</v>
      </c>
      <c r="NF54" s="17">
        <f t="shared" si="679"/>
        <v>-9.9558230033390926E-2</v>
      </c>
      <c r="NG54" s="17">
        <f t="shared" si="679"/>
        <v>-9.7002971506079727E-2</v>
      </c>
      <c r="NH54" s="17">
        <f t="shared" ref="NH54:NU60" si="680">NH35/MV35-1</f>
        <v>-0.10672935451794863</v>
      </c>
      <c r="NI54" s="17">
        <f t="shared" si="680"/>
        <v>-0.13961345965611072</v>
      </c>
      <c r="NJ54" s="17">
        <f t="shared" si="680"/>
        <v>-8.1953295309950769E-2</v>
      </c>
      <c r="NK54" s="17">
        <f t="shared" si="680"/>
        <v>-0.10618502989677236</v>
      </c>
      <c r="NL54" s="17">
        <f t="shared" si="680"/>
        <v>-7.2053242370155202E-2</v>
      </c>
      <c r="NM54" s="17">
        <f t="shared" si="680"/>
        <v>-0.11147977879719861</v>
      </c>
      <c r="NN54" s="17">
        <f t="shared" si="680"/>
        <v>-4.9273770851012921E-2</v>
      </c>
      <c r="NO54" s="17">
        <f t="shared" si="680"/>
        <v>-2.8431038856389201E-2</v>
      </c>
      <c r="NP54" s="17">
        <f t="shared" si="680"/>
        <v>-1.6936704694832661E-2</v>
      </c>
      <c r="NQ54" s="17">
        <f t="shared" si="680"/>
        <v>4.8553433061791829E-2</v>
      </c>
      <c r="NR54" s="17">
        <f t="shared" si="680"/>
        <v>4.3397290925542009E-2</v>
      </c>
      <c r="NS54" s="17">
        <f t="shared" si="680"/>
        <v>9.3517344085481291E-2</v>
      </c>
      <c r="NT54" s="17">
        <f t="shared" si="680"/>
        <v>0.142672458115358</v>
      </c>
      <c r="NU54" s="17">
        <f t="shared" si="680"/>
        <v>0.10813568256172856</v>
      </c>
    </row>
    <row r="55" spans="1:385" outlineLevel="1" x14ac:dyDescent="0.75">
      <c r="A55" s="11" t="s">
        <v>19</v>
      </c>
      <c r="B55" s="18" t="s">
        <v>3</v>
      </c>
      <c r="C55" s="18" t="s">
        <v>3</v>
      </c>
      <c r="D55" s="18" t="s">
        <v>3</v>
      </c>
      <c r="E55" s="18" t="s">
        <v>3</v>
      </c>
      <c r="F55" s="18" t="s">
        <v>3</v>
      </c>
      <c r="G55" s="18" t="s">
        <v>3</v>
      </c>
      <c r="H55" s="18" t="s">
        <v>3</v>
      </c>
      <c r="I55" s="18" t="s">
        <v>3</v>
      </c>
      <c r="J55" s="18" t="s">
        <v>3</v>
      </c>
      <c r="K55" s="18" t="s">
        <v>3</v>
      </c>
      <c r="L55" s="18" t="s">
        <v>3</v>
      </c>
      <c r="M55" s="18" t="s">
        <v>3</v>
      </c>
      <c r="N55" s="18">
        <f t="shared" si="490"/>
        <v>0.3044628637059732</v>
      </c>
      <c r="O55" s="18">
        <f t="shared" si="490"/>
        <v>0.22911766937258227</v>
      </c>
      <c r="P55" s="18">
        <f t="shared" si="490"/>
        <v>-1.2251148545175616E-2</v>
      </c>
      <c r="Q55" s="18">
        <f t="shared" si="490"/>
        <v>-6.4468211527034636E-2</v>
      </c>
      <c r="R55" s="18">
        <f t="shared" si="490"/>
        <v>-6.1599772274409159E-2</v>
      </c>
      <c r="S55" s="18">
        <f t="shared" si="490"/>
        <v>-0.1031827793742881</v>
      </c>
      <c r="T55" s="18">
        <f t="shared" si="490"/>
        <v>-0.15453785027185263</v>
      </c>
      <c r="U55" s="18">
        <f t="shared" si="490"/>
        <v>-0.18560939794419973</v>
      </c>
      <c r="V55" s="18">
        <f t="shared" si="490"/>
        <v>-6.8535514764565098E-2</v>
      </c>
      <c r="W55" s="18">
        <f t="shared" si="490"/>
        <v>0.10952980458700501</v>
      </c>
      <c r="X55" s="18">
        <f t="shared" si="491"/>
        <v>9.5025304188650628E-2</v>
      </c>
      <c r="Y55" s="18">
        <f t="shared" si="491"/>
        <v>0.18883024995650399</v>
      </c>
      <c r="Z55" s="18">
        <f t="shared" si="491"/>
        <v>0.30206957287538505</v>
      </c>
      <c r="AA55" s="18">
        <f t="shared" si="491"/>
        <v>0.29226590951175835</v>
      </c>
      <c r="AB55" s="18">
        <f t="shared" si="491"/>
        <v>0.33385012919896617</v>
      </c>
      <c r="AC55" s="18">
        <f t="shared" si="491"/>
        <v>0.30619244204509322</v>
      </c>
      <c r="AD55" s="18">
        <f t="shared" si="491"/>
        <v>0.31292847175878147</v>
      </c>
      <c r="AE55" s="18">
        <f t="shared" si="491"/>
        <v>0.31275695284159566</v>
      </c>
      <c r="AF55" s="18">
        <f t="shared" si="491"/>
        <v>0.35598565421716533</v>
      </c>
      <c r="AG55" s="18">
        <f t="shared" si="491"/>
        <v>0.33940377449212611</v>
      </c>
      <c r="AH55" s="18">
        <f t="shared" si="492"/>
        <v>0.16745207240012805</v>
      </c>
      <c r="AI55" s="18">
        <f t="shared" si="492"/>
        <v>6.6403552047360481E-2</v>
      </c>
      <c r="AJ55" s="18">
        <f t="shared" si="492"/>
        <v>8.004326663061101E-2</v>
      </c>
      <c r="AK55" s="18">
        <f t="shared" si="492"/>
        <v>2.434265086101739E-2</v>
      </c>
      <c r="AL55" s="18">
        <f t="shared" si="492"/>
        <v>8.2129571476863283E-4</v>
      </c>
      <c r="AM55" s="18">
        <f t="shared" si="492"/>
        <v>1.6908674054260331E-2</v>
      </c>
      <c r="AN55" s="18">
        <f t="shared" si="492"/>
        <v>-8.2332429290998821E-4</v>
      </c>
      <c r="AO55" s="18">
        <f t="shared" si="492"/>
        <v>2.7229407760380742E-3</v>
      </c>
      <c r="AP55" s="18">
        <f t="shared" si="492"/>
        <v>-1.432466152211076E-2</v>
      </c>
      <c r="AQ55" s="18">
        <f t="shared" si="492"/>
        <v>-7.8892829180674862E-2</v>
      </c>
      <c r="AR55" s="18">
        <f t="shared" si="493"/>
        <v>-0.16630945323544155</v>
      </c>
      <c r="AS55" s="18">
        <f t="shared" si="493"/>
        <v>-0.18716625532869624</v>
      </c>
      <c r="AT55" s="18">
        <f t="shared" si="493"/>
        <v>-0.13182881519196343</v>
      </c>
      <c r="AU55" s="18">
        <f t="shared" si="493"/>
        <v>-0.12749814951887462</v>
      </c>
      <c r="AV55" s="18">
        <f t="shared" si="493"/>
        <v>-0.24149861155369401</v>
      </c>
      <c r="AW55" s="18">
        <f t="shared" si="493"/>
        <v>-0.25135727212115444</v>
      </c>
      <c r="AX55" s="18">
        <f t="shared" si="493"/>
        <v>-0.18082641436570768</v>
      </c>
      <c r="AY55" s="18">
        <f t="shared" si="493"/>
        <v>-0.12879286049788607</v>
      </c>
      <c r="AZ55" s="18">
        <f t="shared" si="493"/>
        <v>-4.590179826474694E-2</v>
      </c>
      <c r="BA55" s="18">
        <f t="shared" si="493"/>
        <v>1.8426922703913551E-3</v>
      </c>
      <c r="BB55" s="18">
        <f t="shared" si="494"/>
        <v>-3.2112887347053309E-2</v>
      </c>
      <c r="BC55" s="18">
        <f t="shared" si="494"/>
        <v>-7.3199999999999821E-2</v>
      </c>
      <c r="BD55" s="18">
        <f t="shared" si="494"/>
        <v>-0.15873536812164968</v>
      </c>
      <c r="BE55" s="18">
        <f t="shared" si="494"/>
        <v>-5.6199624599757025E-2</v>
      </c>
      <c r="BF55" s="18">
        <f t="shared" si="494"/>
        <v>-0.1770486606435252</v>
      </c>
      <c r="BG55" s="18">
        <f t="shared" si="494"/>
        <v>-0.43748674443266178</v>
      </c>
      <c r="BH55" s="18">
        <f t="shared" si="494"/>
        <v>-0.39365022206217748</v>
      </c>
      <c r="BI55" s="18">
        <f t="shared" si="494"/>
        <v>-0.32815139949109429</v>
      </c>
      <c r="BJ55" s="18">
        <f t="shared" si="494"/>
        <v>-0.25055072648185261</v>
      </c>
      <c r="BK55" s="18">
        <f t="shared" si="494"/>
        <v>-0.26708756542466472</v>
      </c>
      <c r="BL55" s="18">
        <f t="shared" si="495"/>
        <v>-0.32296798935636595</v>
      </c>
      <c r="BM55" s="18">
        <f t="shared" si="495"/>
        <v>-0.38188599082826902</v>
      </c>
      <c r="BN55" s="18">
        <f t="shared" si="495"/>
        <v>-0.42115774292402408</v>
      </c>
      <c r="BO55" s="18">
        <f t="shared" si="495"/>
        <v>-0.31915165899534992</v>
      </c>
      <c r="BP55" s="18">
        <f t="shared" si="495"/>
        <v>-0.1406511105522571</v>
      </c>
      <c r="BQ55" s="18">
        <f t="shared" si="495"/>
        <v>-0.16832101560668622</v>
      </c>
      <c r="BR55" s="18">
        <f t="shared" si="495"/>
        <v>3.3112138781896894E-2</v>
      </c>
      <c r="BS55" s="18">
        <f t="shared" si="495"/>
        <v>0.55059218641835295</v>
      </c>
      <c r="BT55" s="18">
        <f t="shared" si="495"/>
        <v>0.56164963655949984</v>
      </c>
      <c r="BU55" s="18">
        <f t="shared" si="496"/>
        <v>0.49496647634103352</v>
      </c>
      <c r="BV55" s="18">
        <f t="shared" si="497"/>
        <v>0.31394698263935483</v>
      </c>
      <c r="BW55" s="18">
        <f t="shared" si="498"/>
        <v>0.19950977840717132</v>
      </c>
      <c r="BX55" s="18">
        <f t="shared" si="499"/>
        <v>0.16163206060103219</v>
      </c>
      <c r="BY55" s="18">
        <f t="shared" si="500"/>
        <v>0.16931275615393182</v>
      </c>
      <c r="BZ55" s="18">
        <f t="shared" si="501"/>
        <v>0.24714229255961673</v>
      </c>
      <c r="CA55" s="18">
        <f t="shared" si="502"/>
        <v>0.13718732855898352</v>
      </c>
      <c r="CB55" s="18">
        <f t="shared" si="503"/>
        <v>0.15843692294965783</v>
      </c>
      <c r="CC55" s="18">
        <f t="shared" si="504"/>
        <v>0.22312199554716727</v>
      </c>
      <c r="CD55" s="18">
        <f t="shared" si="505"/>
        <v>8.7878898256566584E-2</v>
      </c>
      <c r="CE55" s="18">
        <f t="shared" si="506"/>
        <v>-3.696924351797648E-2</v>
      </c>
      <c r="CF55" s="18">
        <f t="shared" si="507"/>
        <v>-3.2419552876021607E-2</v>
      </c>
      <c r="CG55" s="18">
        <f t="shared" si="508"/>
        <v>-0.1279624351966836</v>
      </c>
      <c r="CH55" s="18">
        <f t="shared" si="509"/>
        <v>-0.28466168332430075</v>
      </c>
      <c r="CI55" s="18">
        <f t="shared" si="510"/>
        <v>-0.29222410929675058</v>
      </c>
      <c r="CJ55" s="18">
        <f t="shared" si="511"/>
        <v>-0.20774886763346756</v>
      </c>
      <c r="CK55" s="18">
        <f t="shared" si="512"/>
        <v>-0.17892944120042786</v>
      </c>
      <c r="CL55" s="18">
        <f t="shared" si="513"/>
        <v>-0.20132742769738288</v>
      </c>
      <c r="CM55" s="18">
        <f t="shared" si="514"/>
        <v>-9.1354870823724288E-2</v>
      </c>
      <c r="CN55" s="18">
        <f t="shared" si="515"/>
        <v>-0.14125572667349728</v>
      </c>
      <c r="CO55" s="18">
        <f t="shared" si="516"/>
        <v>-0.21205773749264512</v>
      </c>
      <c r="CP55" s="18">
        <f t="shared" si="517"/>
        <v>-0.21128703342675947</v>
      </c>
      <c r="CQ55" s="18">
        <f t="shared" si="518"/>
        <v>-9.2438815695512155E-2</v>
      </c>
      <c r="CR55" s="18">
        <f t="shared" si="519"/>
        <v>-0.12174485596707818</v>
      </c>
      <c r="CS55" s="18">
        <f t="shared" si="520"/>
        <v>-4.6089230084557231E-2</v>
      </c>
      <c r="CT55" s="18">
        <f t="shared" si="521"/>
        <v>9.1526475455045997E-3</v>
      </c>
      <c r="CU55" s="18">
        <f t="shared" si="522"/>
        <v>0.17096896474636236</v>
      </c>
      <c r="CV55" s="18">
        <f t="shared" si="523"/>
        <v>2.6085976420730184E-2</v>
      </c>
      <c r="CW55" s="18">
        <f t="shared" si="524"/>
        <v>0.11565789473684207</v>
      </c>
      <c r="CX55" s="18">
        <f t="shared" si="525"/>
        <v>9.7093877721196264E-2</v>
      </c>
      <c r="CY55" s="18">
        <f t="shared" si="526"/>
        <v>1.9985094043556639E-2</v>
      </c>
      <c r="CZ55" s="18">
        <f t="shared" si="527"/>
        <v>5.7256688906454745E-2</v>
      </c>
      <c r="DA55" s="18">
        <f t="shared" si="528"/>
        <v>1.447569853055608E-3</v>
      </c>
      <c r="DB55" s="18">
        <f t="shared" si="529"/>
        <v>4.1498959056210705E-2</v>
      </c>
      <c r="DC55" s="18">
        <f t="shared" si="530"/>
        <v>-6.740740740740736E-2</v>
      </c>
      <c r="DD55" s="18">
        <f t="shared" si="531"/>
        <v>3.9695219368317547E-2</v>
      </c>
      <c r="DE55" s="18">
        <f t="shared" si="532"/>
        <v>8.396638339828133E-2</v>
      </c>
      <c r="DF55" s="18">
        <f t="shared" si="533"/>
        <v>0.233404218633255</v>
      </c>
      <c r="DG55" s="18">
        <f t="shared" si="534"/>
        <v>-3.2630728609575055E-3</v>
      </c>
      <c r="DH55" s="18">
        <f t="shared" si="535"/>
        <v>0.12300211551115403</v>
      </c>
      <c r="DI55" s="18">
        <f t="shared" si="536"/>
        <v>3.8115575880176777E-2</v>
      </c>
      <c r="DJ55" s="18">
        <f t="shared" si="537"/>
        <v>9.8247364055944031E-2</v>
      </c>
      <c r="DK55" s="18">
        <f t="shared" si="538"/>
        <v>9.5421111525550106E-2</v>
      </c>
      <c r="DL55" s="18">
        <f t="shared" si="539"/>
        <v>0.16757062839801118</v>
      </c>
      <c r="DM55" s="18">
        <f t="shared" si="540"/>
        <v>0.11261194649569184</v>
      </c>
      <c r="DN55" s="18">
        <f t="shared" si="541"/>
        <v>0.12687438631511805</v>
      </c>
      <c r="DO55" s="18">
        <f t="shared" si="542"/>
        <v>8.1950947860890633E-2</v>
      </c>
      <c r="DP55" s="18">
        <f t="shared" si="543"/>
        <v>0.18356193985190328</v>
      </c>
      <c r="DQ55" s="18">
        <f t="shared" si="544"/>
        <v>0.13525081092082547</v>
      </c>
      <c r="DR55" s="18">
        <f t="shared" si="545"/>
        <v>0.21167733257087096</v>
      </c>
      <c r="DS55" s="18">
        <f t="shared" si="546"/>
        <v>0.31890381153033132</v>
      </c>
      <c r="DT55" s="18">
        <f t="shared" si="547"/>
        <v>8.5674112668447933E-2</v>
      </c>
      <c r="DU55" s="18">
        <f t="shared" si="548"/>
        <v>3.2946487700211469E-2</v>
      </c>
      <c r="DV55" s="18">
        <f t="shared" si="549"/>
        <v>0.42754295267662323</v>
      </c>
      <c r="DW55" s="18">
        <f t="shared" si="550"/>
        <v>0.41503522219632116</v>
      </c>
      <c r="DX55" s="18">
        <f t="shared" si="551"/>
        <v>0.30281608092974865</v>
      </c>
      <c r="DY55" s="18">
        <f t="shared" si="552"/>
        <v>0.33560801176890287</v>
      </c>
      <c r="DZ55" s="18">
        <f t="shared" si="553"/>
        <v>0.33978618876714717</v>
      </c>
      <c r="EA55" s="18">
        <f t="shared" si="554"/>
        <v>0.55818662321495527</v>
      </c>
      <c r="EB55" s="18">
        <f t="shared" si="555"/>
        <v>0.28927899216985486</v>
      </c>
      <c r="EC55" s="18">
        <f t="shared" si="556"/>
        <v>0.21635762372391243</v>
      </c>
      <c r="ED55" s="18">
        <f t="shared" si="557"/>
        <v>-3.0726358705459145E-2</v>
      </c>
      <c r="EE55" s="18">
        <f t="shared" si="558"/>
        <v>-2.5815337805205063E-3</v>
      </c>
      <c r="EF55" s="18">
        <f t="shared" si="559"/>
        <v>0.38390646836880715</v>
      </c>
      <c r="EG55" s="18">
        <f t="shared" si="560"/>
        <v>0.16636669177996555</v>
      </c>
      <c r="EH55" s="18">
        <f t="shared" si="561"/>
        <v>-0.19822468597201603</v>
      </c>
      <c r="EI55" s="18">
        <f t="shared" si="562"/>
        <v>-0.16233507002347791</v>
      </c>
      <c r="EJ55" s="18">
        <f t="shared" si="563"/>
        <v>6.1860536389635179E-3</v>
      </c>
      <c r="EK55" s="18">
        <f t="shared" si="564"/>
        <v>-3.2127092079867747E-3</v>
      </c>
      <c r="EL55" s="18">
        <f t="shared" si="565"/>
        <v>-0.10469210245050142</v>
      </c>
      <c r="EM55" s="18">
        <f t="shared" si="566"/>
        <v>-7.3148817570693581E-2</v>
      </c>
      <c r="EN55" s="18">
        <f t="shared" si="567"/>
        <v>3.7983554664993147E-3</v>
      </c>
      <c r="EO55" s="18">
        <f t="shared" si="568"/>
        <v>0.1055144086251012</v>
      </c>
      <c r="EP55" s="18">
        <f t="shared" si="569"/>
        <v>7.1727649293056528E-2</v>
      </c>
      <c r="EQ55" s="18">
        <f t="shared" si="570"/>
        <v>0.1546879706290083</v>
      </c>
      <c r="ER55" s="18">
        <f t="shared" si="571"/>
        <v>-0.15049553068286192</v>
      </c>
      <c r="ES55" s="18">
        <f t="shared" si="572"/>
        <v>4.8301349194622922E-2</v>
      </c>
      <c r="ET55" s="18">
        <f t="shared" si="573"/>
        <v>6.7595885009064549E-2</v>
      </c>
      <c r="EU55" s="18">
        <f t="shared" si="574"/>
        <v>9.6887565827936895E-2</v>
      </c>
      <c r="EV55" s="18">
        <f t="shared" si="575"/>
        <v>-0.13916641602438407</v>
      </c>
      <c r="EW55" s="18">
        <f t="shared" si="576"/>
        <v>6.4206355230997492E-2</v>
      </c>
      <c r="EX55" s="18">
        <f t="shared" si="577"/>
        <v>8.6800879886884452E-2</v>
      </c>
      <c r="EY55" s="18">
        <f t="shared" si="578"/>
        <v>3.3420258808698478E-2</v>
      </c>
      <c r="EZ55" s="18">
        <f t="shared" si="579"/>
        <v>3.4118465365474471E-2</v>
      </c>
      <c r="FA55" s="18">
        <f t="shared" si="580"/>
        <v>-4.760705095962936E-3</v>
      </c>
      <c r="FB55" s="18">
        <f t="shared" si="581"/>
        <v>0.19687013887273408</v>
      </c>
      <c r="FC55" s="18">
        <f t="shared" si="582"/>
        <v>8.5374971113648224E-2</v>
      </c>
      <c r="FD55" s="18">
        <f t="shared" si="583"/>
        <v>0.21053653741327194</v>
      </c>
      <c r="FE55" s="18">
        <f t="shared" si="584"/>
        <v>0.25834232642932209</v>
      </c>
      <c r="FF55" s="18">
        <f t="shared" si="585"/>
        <v>0.29177031252901942</v>
      </c>
      <c r="FG55" s="18">
        <f t="shared" si="586"/>
        <v>0.23560021630088546</v>
      </c>
      <c r="FH55" s="18">
        <f t="shared" si="587"/>
        <v>0.18013610043702233</v>
      </c>
      <c r="FI55" s="18">
        <f t="shared" si="588"/>
        <v>6.8777761817169658E-2</v>
      </c>
      <c r="FJ55" s="18">
        <f t="shared" si="589"/>
        <v>0.10901689328345476</v>
      </c>
      <c r="FK55" s="18">
        <f t="shared" si="590"/>
        <v>7.1686924876686264E-2</v>
      </c>
      <c r="FL55" s="18">
        <f t="shared" si="591"/>
        <v>6.8208596298867663E-2</v>
      </c>
      <c r="FM55" s="18">
        <f t="shared" si="592"/>
        <v>6.6611497072804449E-2</v>
      </c>
      <c r="FN55" s="18">
        <f t="shared" si="593"/>
        <v>2.4205083135570904E-2</v>
      </c>
      <c r="FO55" s="18">
        <f t="shared" si="594"/>
        <v>-4.76921230352918E-2</v>
      </c>
      <c r="FP55" s="18">
        <f t="shared" si="595"/>
        <v>-2.8651217671851192E-2</v>
      </c>
      <c r="FQ55" s="18">
        <f t="shared" si="596"/>
        <v>-4.5798282824647929E-2</v>
      </c>
      <c r="FR55" s="18">
        <f t="shared" si="597"/>
        <v>-6.8620532787622368E-2</v>
      </c>
      <c r="FS55" s="18">
        <f t="shared" si="598"/>
        <v>-0.14755316838697108</v>
      </c>
      <c r="FT55" s="18">
        <f t="shared" si="599"/>
        <v>-0.15976417205638416</v>
      </c>
      <c r="FU55" s="18">
        <f t="shared" si="600"/>
        <v>-0.22181671104052625</v>
      </c>
      <c r="FV55" s="18">
        <f t="shared" si="601"/>
        <v>-0.15007014859581269</v>
      </c>
      <c r="FW55" s="18">
        <f t="shared" si="602"/>
        <v>-0.30697990774129558</v>
      </c>
      <c r="FX55" s="18">
        <f t="shared" si="603"/>
        <v>-0.26200754301998619</v>
      </c>
      <c r="FY55" s="18">
        <f t="shared" si="604"/>
        <v>-0.17566800911476654</v>
      </c>
      <c r="FZ55" s="18">
        <f t="shared" si="605"/>
        <v>-0.14506926914302176</v>
      </c>
      <c r="GA55" s="18">
        <f t="shared" si="606"/>
        <v>-7.3445953346380488E-3</v>
      </c>
      <c r="GB55" s="18">
        <f t="shared" si="607"/>
        <v>-2.9505367795465087E-2</v>
      </c>
      <c r="GC55" s="18">
        <f t="shared" si="608"/>
        <v>-3.9469608066522999E-2</v>
      </c>
      <c r="GD55" s="18">
        <f t="shared" si="609"/>
        <v>6.4231879459915264E-2</v>
      </c>
      <c r="GE55" s="18">
        <f t="shared" si="610"/>
        <v>0.1186138554347258</v>
      </c>
      <c r="GF55" s="18">
        <f t="shared" si="611"/>
        <v>0.23149089046622096</v>
      </c>
      <c r="GG55" s="18">
        <f t="shared" si="612"/>
        <v>0.29591892295391542</v>
      </c>
      <c r="GH55" s="18">
        <f t="shared" si="613"/>
        <v>0.2207889199409212</v>
      </c>
      <c r="GI55" s="18">
        <f t="shared" si="614"/>
        <v>0.52276875739294826</v>
      </c>
      <c r="GJ55" s="18">
        <f t="shared" si="615"/>
        <v>0.31465250822113622</v>
      </c>
      <c r="GK55" s="18">
        <f t="shared" si="616"/>
        <v>0.23127957211059269</v>
      </c>
      <c r="GL55" s="18">
        <f t="shared" si="617"/>
        <v>0.19540023624592862</v>
      </c>
      <c r="GM55" s="18">
        <f t="shared" si="618"/>
        <v>0.13099421677698131</v>
      </c>
      <c r="GN55" s="18">
        <f t="shared" si="619"/>
        <v>0.17969150446975779</v>
      </c>
      <c r="GO55" s="18">
        <f t="shared" si="620"/>
        <v>0.20098180154362288</v>
      </c>
      <c r="GP55" s="18">
        <f t="shared" si="621"/>
        <v>3.549246231718417E-2</v>
      </c>
      <c r="GQ55" s="18">
        <f t="shared" si="622"/>
        <v>4.1434516330586701E-2</v>
      </c>
      <c r="GR55" s="18">
        <f t="shared" si="623"/>
        <v>5.4444831044870856E-2</v>
      </c>
      <c r="GS55" s="18">
        <f t="shared" si="624"/>
        <v>2.0711825294797093E-2</v>
      </c>
      <c r="GT55" s="18">
        <f t="shared" si="625"/>
        <v>-2.9122238845218362E-3</v>
      </c>
      <c r="GU55" s="18">
        <f t="shared" si="626"/>
        <v>-1.8442574218739072E-2</v>
      </c>
      <c r="GV55" s="18">
        <f t="shared" si="627"/>
        <v>1.0590175854627626E-2</v>
      </c>
      <c r="GW55" s="18">
        <f t="shared" si="628"/>
        <v>-6.3846732114613891E-2</v>
      </c>
      <c r="GX55" s="18">
        <f t="shared" si="629"/>
        <v>-3.6436143930647535E-2</v>
      </c>
      <c r="GY55" s="18">
        <f t="shared" si="630"/>
        <v>-3.4076921286750772E-2</v>
      </c>
      <c r="GZ55" s="18">
        <f t="shared" si="631"/>
        <v>-2.9251802184832143E-2</v>
      </c>
      <c r="HA55" s="18">
        <f t="shared" si="632"/>
        <v>-7.922622903805332E-2</v>
      </c>
      <c r="HB55" s="18">
        <f t="shared" si="633"/>
        <v>-3.8147291743394041E-2</v>
      </c>
      <c r="HC55" s="18">
        <f t="shared" si="634"/>
        <v>-5.1853247587797191E-2</v>
      </c>
      <c r="HD55" s="18">
        <f t="shared" si="635"/>
        <v>1.2439357976190557E-4</v>
      </c>
      <c r="HE55" s="18">
        <f t="shared" si="636"/>
        <v>-2.7304920701641144E-2</v>
      </c>
      <c r="HF55" s="18">
        <f t="shared" si="637"/>
        <v>3.1231965136207185E-2</v>
      </c>
      <c r="HG55" s="18">
        <f t="shared" si="638"/>
        <v>-1.9606254050655858E-3</v>
      </c>
      <c r="HH55" s="18">
        <f t="shared" si="639"/>
        <v>6.6816182094409537E-2</v>
      </c>
      <c r="HI55" s="18">
        <f t="shared" si="640"/>
        <v>0.10152046068712162</v>
      </c>
      <c r="HJ55" s="18">
        <f t="shared" si="641"/>
        <v>8.3244848355073398E-2</v>
      </c>
      <c r="HK55" s="18">
        <f t="shared" si="642"/>
        <v>1.9407683738124515E-2</v>
      </c>
      <c r="HL55" s="18">
        <f t="shared" si="643"/>
        <v>1.1665488858767503E-2</v>
      </c>
      <c r="HM55" s="18">
        <f t="shared" si="644"/>
        <v>1.7782569641537682E-2</v>
      </c>
      <c r="HN55" s="18">
        <f t="shared" si="645"/>
        <v>7.0862732266723238E-2</v>
      </c>
      <c r="HO55" s="18">
        <f t="shared" si="646"/>
        <v>1.6409304045644335E-2</v>
      </c>
      <c r="HP55" s="18">
        <f t="shared" si="647"/>
        <v>1.5010877922327914E-3</v>
      </c>
      <c r="HQ55" s="18">
        <f t="shared" si="648"/>
        <v>-5.7973728481439779E-2</v>
      </c>
      <c r="HR55" s="18">
        <f t="shared" si="649"/>
        <v>-3.9609467308008295E-2</v>
      </c>
      <c r="HS55" s="18">
        <f t="shared" si="650"/>
        <v>3.0696933896763312E-3</v>
      </c>
      <c r="HT55" s="18">
        <f t="shared" si="651"/>
        <v>-5.167167383654736E-2</v>
      </c>
      <c r="HU55" s="18">
        <f t="shared" si="652"/>
        <v>-0.17682234127282737</v>
      </c>
      <c r="HV55" s="18">
        <f t="shared" si="653"/>
        <v>-0.11964591349258646</v>
      </c>
      <c r="HW55" s="18">
        <f t="shared" si="654"/>
        <v>-0.17758557676525555</v>
      </c>
      <c r="HX55" s="18">
        <f t="shared" si="655"/>
        <v>-0.19698846679378335</v>
      </c>
      <c r="HY55" s="18">
        <f t="shared" si="656"/>
        <v>-0.15650404585954814</v>
      </c>
      <c r="HZ55" s="18">
        <f t="shared" si="657"/>
        <v>-0.17972247289593923</v>
      </c>
      <c r="IA55" s="18">
        <f t="shared" si="658"/>
        <v>-0.12677730907268736</v>
      </c>
      <c r="IB55" s="18">
        <f t="shared" si="659"/>
        <v>-0.17897828181999642</v>
      </c>
      <c r="IC55" s="18">
        <f t="shared" si="660"/>
        <v>-0.14926415244814795</v>
      </c>
      <c r="ID55" s="18">
        <f t="shared" si="661"/>
        <v>-0.16216954649516246</v>
      </c>
      <c r="IE55" s="18">
        <f t="shared" si="662"/>
        <v>-0.17468937952577213</v>
      </c>
      <c r="IF55" s="18">
        <f t="shared" si="663"/>
        <v>-0.22375027207139209</v>
      </c>
      <c r="IG55" s="18">
        <f t="shared" si="664"/>
        <v>-0.23487380050233098</v>
      </c>
      <c r="IH55" s="18">
        <f t="shared" si="665"/>
        <v>-0.29191767215108677</v>
      </c>
      <c r="II55" s="18">
        <f t="shared" si="666"/>
        <v>-0.21904388111405892</v>
      </c>
      <c r="IJ55" s="18">
        <f t="shared" si="667"/>
        <v>-0.18848429218579077</v>
      </c>
      <c r="IK55" s="18">
        <f t="shared" si="668"/>
        <v>-0.18168157662332474</v>
      </c>
      <c r="IL55" s="18">
        <f t="shared" si="669"/>
        <v>-0.16993263519177737</v>
      </c>
      <c r="IM55" s="18">
        <f t="shared" si="670"/>
        <v>-0.28954491983506458</v>
      </c>
      <c r="IN55" s="18">
        <f t="shared" si="671"/>
        <v>-0.18650918600248223</v>
      </c>
      <c r="IO55" s="18">
        <f t="shared" si="672"/>
        <v>-0.12135044848242749</v>
      </c>
      <c r="IP55" s="18">
        <f t="shared" si="673"/>
        <v>-0.1941979093560674</v>
      </c>
      <c r="IQ55" s="18">
        <f t="shared" si="674"/>
        <v>-0.23115499083472724</v>
      </c>
      <c r="IR55" s="18">
        <f t="shared" si="675"/>
        <v>-0.35386817611439458</v>
      </c>
      <c r="IS55" s="18">
        <f t="shared" si="674"/>
        <v>-0.14842670728629948</v>
      </c>
      <c r="IT55" s="18">
        <f t="shared" si="674"/>
        <v>-0.306330961375473</v>
      </c>
      <c r="IU55" s="18">
        <f t="shared" si="674"/>
        <v>-0.3567675283243833</v>
      </c>
      <c r="IV55" s="18">
        <f t="shared" si="674"/>
        <v>-0.39113970304000756</v>
      </c>
      <c r="IW55" s="18">
        <f t="shared" si="674"/>
        <v>-0.39959329941488819</v>
      </c>
      <c r="IX55" s="18">
        <f t="shared" si="674"/>
        <v>-0.46619103959617025</v>
      </c>
      <c r="IY55" s="18">
        <f t="shared" si="674"/>
        <v>-0.40499704616088128</v>
      </c>
      <c r="IZ55" s="18">
        <f t="shared" si="674"/>
        <v>-0.39765607401590464</v>
      </c>
      <c r="JA55" s="18">
        <f t="shared" si="674"/>
        <v>-0.46401580295017164</v>
      </c>
      <c r="JB55" s="18">
        <f t="shared" si="674"/>
        <v>-0.37281837790155914</v>
      </c>
      <c r="JC55" s="18">
        <f t="shared" si="674"/>
        <v>-0.52278134089584372</v>
      </c>
      <c r="JD55" s="18">
        <f t="shared" si="674"/>
        <v>-0.27545119726177525</v>
      </c>
      <c r="JE55" s="18">
        <f t="shared" si="674"/>
        <v>-0.42669541994629323</v>
      </c>
      <c r="JF55" s="18">
        <f t="shared" si="674"/>
        <v>-4.8126847505919335E-2</v>
      </c>
      <c r="JG55" s="18">
        <f t="shared" si="674"/>
        <v>-0.10633018704884334</v>
      </c>
      <c r="JH55" s="18">
        <f t="shared" si="674"/>
        <v>-0.13289863319826012</v>
      </c>
      <c r="JI55" s="18">
        <f t="shared" si="674"/>
        <v>-3.1390195219676675E-2</v>
      </c>
      <c r="JJ55" s="18">
        <f t="shared" si="674"/>
        <v>0.16352499621440053</v>
      </c>
      <c r="JK55" s="18">
        <f t="shared" si="674"/>
        <v>3.4687593007554973E-2</v>
      </c>
      <c r="JL55" s="18">
        <f t="shared" si="674"/>
        <v>0.28801334314844418</v>
      </c>
      <c r="JM55" s="18">
        <f t="shared" si="674"/>
        <v>0.25484812909329424</v>
      </c>
      <c r="JN55" s="18">
        <f t="shared" si="676"/>
        <v>0.13347175373817133</v>
      </c>
      <c r="JO55" s="18">
        <f t="shared" si="676"/>
        <v>0.4803624247888314</v>
      </c>
      <c r="JP55" s="18">
        <f t="shared" si="676"/>
        <v>0.42057161361215223</v>
      </c>
      <c r="JQ55" s="18">
        <f t="shared" si="676"/>
        <v>0.44656304105235178</v>
      </c>
      <c r="JR55" s="18">
        <f t="shared" si="676"/>
        <v>0.16448414769776587</v>
      </c>
      <c r="JS55" s="18">
        <f t="shared" si="676"/>
        <v>0.37924159841116967</v>
      </c>
      <c r="JT55" s="18">
        <f t="shared" si="676"/>
        <v>0.23528231906422126</v>
      </c>
      <c r="JU55" s="18">
        <f t="shared" si="676"/>
        <v>0.26934614550173763</v>
      </c>
      <c r="JV55" s="18">
        <f t="shared" si="676"/>
        <v>0.1416111530945583</v>
      </c>
      <c r="JW55" s="18">
        <f t="shared" si="676"/>
        <v>0.32200033145038875</v>
      </c>
      <c r="JX55" s="18">
        <f t="shared" si="676"/>
        <v>6.4065221203700728E-2</v>
      </c>
      <c r="JY55" s="18">
        <f t="shared" si="676"/>
        <v>0.35979751390839287</v>
      </c>
      <c r="JZ55" s="18">
        <f t="shared" si="676"/>
        <v>0.42100040421539364</v>
      </c>
      <c r="KA55" s="18">
        <f t="shared" si="676"/>
        <v>0.36225242309941863</v>
      </c>
      <c r="KB55" s="18">
        <f t="shared" si="676"/>
        <v>0.17252297405177464</v>
      </c>
      <c r="KC55" s="18">
        <f t="shared" si="676"/>
        <v>0.29476627774545561</v>
      </c>
      <c r="KD55" s="18">
        <f t="shared" si="676"/>
        <v>6.8499513509969079E-2</v>
      </c>
      <c r="KE55" s="18">
        <f t="shared" si="676"/>
        <v>0.13943680696532712</v>
      </c>
      <c r="KF55" s="18">
        <f t="shared" si="676"/>
        <v>0.38879796506645281</v>
      </c>
      <c r="KG55" s="18">
        <f t="shared" si="676"/>
        <v>7.7529006878959139E-2</v>
      </c>
      <c r="KH55" s="18">
        <f t="shared" si="676"/>
        <v>3.714745335501024E-2</v>
      </c>
      <c r="KI55" s="18">
        <f t="shared" si="676"/>
        <v>0.17639772786173236</v>
      </c>
      <c r="KJ55" s="18">
        <f t="shared" si="676"/>
        <v>0.19921206111941103</v>
      </c>
      <c r="KK55" s="18">
        <f t="shared" si="676"/>
        <v>2.2430090857057605E-2</v>
      </c>
      <c r="KL55" s="18">
        <f t="shared" si="676"/>
        <v>0.10074632367475966</v>
      </c>
      <c r="KM55" s="18">
        <f t="shared" si="676"/>
        <v>0.10754008519179581</v>
      </c>
      <c r="KN55" s="18">
        <f t="shared" si="677"/>
        <v>0.2765226744638638</v>
      </c>
      <c r="KO55" s="18">
        <f t="shared" si="678"/>
        <v>0.1442043894235161</v>
      </c>
      <c r="KP55" s="18">
        <f t="shared" si="678"/>
        <v>5.2137132582082746E-2</v>
      </c>
      <c r="KQ55" s="18">
        <f t="shared" si="678"/>
        <v>3.2087543008222363E-2</v>
      </c>
      <c r="KR55" s="18">
        <f t="shared" si="678"/>
        <v>4.0625147529973704E-2</v>
      </c>
      <c r="KS55" s="18">
        <f t="shared" si="678"/>
        <v>0.18598407912566661</v>
      </c>
      <c r="KT55" s="18">
        <f t="shared" si="678"/>
        <v>0.32100280834746009</v>
      </c>
      <c r="KU55" s="18">
        <f t="shared" si="678"/>
        <v>0.19461269110226698</v>
      </c>
      <c r="KV55" s="18">
        <f t="shared" si="678"/>
        <v>0.22026962516007065</v>
      </c>
      <c r="KW55" s="18">
        <f t="shared" si="678"/>
        <v>0.12624881517792885</v>
      </c>
      <c r="KX55" s="18">
        <f t="shared" si="678"/>
        <v>0.18744936345481111</v>
      </c>
      <c r="KY55" s="18">
        <f t="shared" si="678"/>
        <v>0.12975874557118305</v>
      </c>
      <c r="KZ55" s="18">
        <f t="shared" si="678"/>
        <v>-0.13301611094206611</v>
      </c>
      <c r="LA55" s="18">
        <f t="shared" si="678"/>
        <v>-0.25814773686948655</v>
      </c>
      <c r="LB55" s="18">
        <f t="shared" si="678"/>
        <v>6.1693484711248026E-2</v>
      </c>
      <c r="LC55" s="18">
        <f t="shared" si="678"/>
        <v>-0.12700220207189139</v>
      </c>
      <c r="LD55" s="18">
        <f t="shared" si="678"/>
        <v>-0.30156100534769803</v>
      </c>
      <c r="LE55" s="18">
        <f t="shared" si="678"/>
        <v>-0.1784488612831997</v>
      </c>
      <c r="LF55" s="18">
        <f t="shared" si="678"/>
        <v>-0.24941926887136256</v>
      </c>
      <c r="LG55" s="18">
        <f t="shared" si="678"/>
        <v>-0.1968722610841297</v>
      </c>
      <c r="LH55" s="18">
        <f t="shared" si="678"/>
        <v>-0.37252587747843646</v>
      </c>
      <c r="LI55" s="18">
        <f t="shared" si="678"/>
        <v>-0.19564114657392662</v>
      </c>
      <c r="LJ55" s="18">
        <f t="shared" si="678"/>
        <v>-0.35302541704263157</v>
      </c>
      <c r="LK55" s="18">
        <f t="shared" si="678"/>
        <v>-0.34569129492962825</v>
      </c>
      <c r="LL55" s="18">
        <f t="shared" si="678"/>
        <v>-0.23650006832864434</v>
      </c>
      <c r="LM55" s="18">
        <f t="shared" si="678"/>
        <v>0.15962673725472154</v>
      </c>
      <c r="LN55" s="18">
        <f t="shared" si="678"/>
        <v>-6.2997803403834318E-2</v>
      </c>
      <c r="LO55" s="18">
        <f t="shared" si="678"/>
        <v>2.1737477206160261E-2</v>
      </c>
      <c r="LP55" s="18">
        <f t="shared" si="678"/>
        <v>0.29288966458254628</v>
      </c>
      <c r="LQ55" s="18">
        <f t="shared" si="678"/>
        <v>-3.9502797029350334E-2</v>
      </c>
      <c r="LR55" s="18">
        <f t="shared" si="678"/>
        <v>-0.1130616892605848</v>
      </c>
      <c r="LS55" s="18">
        <f t="shared" si="678"/>
        <v>-9.6183432749899489E-2</v>
      </c>
      <c r="LT55" s="18">
        <f t="shared" si="678"/>
        <v>9.3965845633749767E-2</v>
      </c>
      <c r="LU55" s="18">
        <f t="shared" si="678"/>
        <v>-2.0331698847140034E-2</v>
      </c>
      <c r="LV55" s="18">
        <f t="shared" si="678"/>
        <v>-9.1587878628138664E-2</v>
      </c>
      <c r="LW55" s="18">
        <f t="shared" si="678"/>
        <v>5.6187935181334803E-2</v>
      </c>
      <c r="LX55" s="18">
        <f t="shared" si="678"/>
        <v>2.4941338376315736E-2</v>
      </c>
      <c r="LY55" s="18">
        <f t="shared" si="678"/>
        <v>-0.10589206705485987</v>
      </c>
      <c r="LZ55" s="18">
        <f t="shared" si="679"/>
        <v>-0.15685218394408196</v>
      </c>
      <c r="MA55" s="18">
        <f t="shared" si="679"/>
        <v>2.7937747716078265E-2</v>
      </c>
      <c r="MB55" s="18">
        <f t="shared" si="679"/>
        <v>-5.9446402419930156E-2</v>
      </c>
      <c r="MC55" s="18">
        <f t="shared" si="679"/>
        <v>3.4579182909389994E-2</v>
      </c>
      <c r="MD55" s="18">
        <f t="shared" si="679"/>
        <v>0.18912703651747531</v>
      </c>
      <c r="ME55" s="18">
        <f t="shared" si="679"/>
        <v>0.20401469733851463</v>
      </c>
      <c r="MF55" s="18">
        <f t="shared" si="679"/>
        <v>0.15379067187187756</v>
      </c>
      <c r="MG55" s="18">
        <f t="shared" si="679"/>
        <v>0.16083679307025411</v>
      </c>
      <c r="MH55" s="18">
        <f t="shared" si="679"/>
        <v>0.26633567075162934</v>
      </c>
      <c r="MI55" s="18">
        <f t="shared" si="679"/>
        <v>0.29162024292815825</v>
      </c>
      <c r="MJ55" s="18">
        <f t="shared" si="679"/>
        <v>0.28590185497357679</v>
      </c>
      <c r="MK55" s="18">
        <f t="shared" si="679"/>
        <v>0.2400905065414809</v>
      </c>
      <c r="ML55" s="18">
        <f t="shared" si="679"/>
        <v>0.43552194717031645</v>
      </c>
      <c r="MM55" s="18">
        <f t="shared" si="679"/>
        <v>0.21750723843570774</v>
      </c>
      <c r="MN55" s="18">
        <f t="shared" si="679"/>
        <v>0.31951298025667785</v>
      </c>
      <c r="MO55" s="18">
        <f t="shared" si="679"/>
        <v>0.3684343767364644</v>
      </c>
      <c r="MP55" s="18">
        <f t="shared" si="679"/>
        <v>0.3836540590501063</v>
      </c>
      <c r="MQ55" s="18">
        <f t="shared" si="679"/>
        <v>0.26985705135670623</v>
      </c>
      <c r="MR55" s="18">
        <f t="shared" si="679"/>
        <v>0.22387139952481383</v>
      </c>
      <c r="MS55" s="18">
        <f t="shared" si="679"/>
        <v>0.16575415096788904</v>
      </c>
      <c r="MT55" s="18">
        <f t="shared" si="679"/>
        <v>0.15091245013250032</v>
      </c>
      <c r="MU55" s="18">
        <f t="shared" si="679"/>
        <v>9.1120148749416874E-2</v>
      </c>
      <c r="MV55" s="18">
        <f t="shared" si="679"/>
        <v>0.15804920893200158</v>
      </c>
      <c r="MW55" s="18">
        <f t="shared" si="679"/>
        <v>0.12719758175414553</v>
      </c>
      <c r="MX55" s="18">
        <f t="shared" si="679"/>
        <v>0.11509961799784407</v>
      </c>
      <c r="MY55" s="18">
        <f t="shared" si="679"/>
        <v>0.19940762799377176</v>
      </c>
      <c r="MZ55" s="18">
        <f t="shared" si="679"/>
        <v>0.14278227089322226</v>
      </c>
      <c r="NA55" s="18">
        <f t="shared" si="679"/>
        <v>6.0943976234664854E-2</v>
      </c>
      <c r="NB55" s="18">
        <f t="shared" si="679"/>
        <v>-3.6918908110871174E-3</v>
      </c>
      <c r="NC55" s="18">
        <f t="shared" si="679"/>
        <v>-2.0955065469252521E-3</v>
      </c>
      <c r="ND55" s="18">
        <f t="shared" si="679"/>
        <v>3.7479121800301662E-2</v>
      </c>
      <c r="NE55" s="18">
        <f t="shared" si="679"/>
        <v>2.7568916093798856E-2</v>
      </c>
      <c r="NF55" s="18">
        <f t="shared" si="679"/>
        <v>2.6850936982940166E-2</v>
      </c>
      <c r="NG55" s="18">
        <f t="shared" si="679"/>
        <v>-6.6008708007452288E-3</v>
      </c>
      <c r="NH55" s="18">
        <f t="shared" si="680"/>
        <v>-0.12120350822070158</v>
      </c>
      <c r="NI55" s="18">
        <f t="shared" si="680"/>
        <v>-3.6644240752377821E-2</v>
      </c>
      <c r="NJ55" s="18">
        <f t="shared" si="680"/>
        <v>-5.9400565472190858E-2</v>
      </c>
      <c r="NK55" s="18">
        <f t="shared" si="680"/>
        <v>-0.16908312189727404</v>
      </c>
      <c r="NL55" s="18">
        <f t="shared" si="680"/>
        <v>-0.10243073645037248</v>
      </c>
      <c r="NM55" s="18">
        <f t="shared" si="680"/>
        <v>-5.880076723368266E-2</v>
      </c>
      <c r="NN55" s="18">
        <f t="shared" si="680"/>
        <v>-6.4554345397028756E-3</v>
      </c>
      <c r="NO55" s="18">
        <f t="shared" si="680"/>
        <v>1.0889664015053535E-2</v>
      </c>
      <c r="NP55" s="18">
        <f t="shared" si="680"/>
        <v>-1.6549442353334665E-2</v>
      </c>
      <c r="NQ55" s="18">
        <f t="shared" si="680"/>
        <v>-1.5032982338480938E-2</v>
      </c>
      <c r="NR55" s="18">
        <f t="shared" si="680"/>
        <v>-1.3042019064615329E-2</v>
      </c>
      <c r="NS55" s="18">
        <f t="shared" si="680"/>
        <v>7.7642886155112389E-2</v>
      </c>
      <c r="NT55" s="18">
        <f t="shared" si="680"/>
        <v>0.15138127671941959</v>
      </c>
      <c r="NU55" s="18">
        <f t="shared" si="680"/>
        <v>4.3078145849026805E-2</v>
      </c>
    </row>
    <row r="56" spans="1:385" outlineLevel="1" x14ac:dyDescent="0.75">
      <c r="A56" s="8" t="s">
        <v>20</v>
      </c>
      <c r="B56" s="19" t="s">
        <v>3</v>
      </c>
      <c r="C56" s="19" t="s">
        <v>3</v>
      </c>
      <c r="D56" s="19" t="s">
        <v>3</v>
      </c>
      <c r="E56" s="19" t="s">
        <v>3</v>
      </c>
      <c r="F56" s="19" t="s">
        <v>3</v>
      </c>
      <c r="G56" s="19" t="s">
        <v>3</v>
      </c>
      <c r="H56" s="19" t="s">
        <v>3</v>
      </c>
      <c r="I56" s="19" t="s">
        <v>3</v>
      </c>
      <c r="J56" s="19" t="s">
        <v>3</v>
      </c>
      <c r="K56" s="19" t="s">
        <v>3</v>
      </c>
      <c r="L56" s="19" t="s">
        <v>3</v>
      </c>
      <c r="M56" s="19" t="s">
        <v>3</v>
      </c>
      <c r="N56" s="19" t="s">
        <v>3</v>
      </c>
      <c r="O56" s="19" t="s">
        <v>3</v>
      </c>
      <c r="P56" s="19" t="s">
        <v>3</v>
      </c>
      <c r="Q56" s="19" t="s">
        <v>3</v>
      </c>
      <c r="R56" s="19" t="s">
        <v>3</v>
      </c>
      <c r="S56" s="19" t="s">
        <v>3</v>
      </c>
      <c r="T56" s="19" t="s">
        <v>3</v>
      </c>
      <c r="U56" s="19" t="s">
        <v>3</v>
      </c>
      <c r="V56" s="19" t="s">
        <v>3</v>
      </c>
      <c r="W56" s="19" t="s">
        <v>3</v>
      </c>
      <c r="X56" s="19" t="s">
        <v>3</v>
      </c>
      <c r="Y56" s="19" t="s">
        <v>3</v>
      </c>
      <c r="Z56" s="19" t="s">
        <v>3</v>
      </c>
      <c r="AA56" s="19" t="s">
        <v>3</v>
      </c>
      <c r="AB56" s="19" t="s">
        <v>3</v>
      </c>
      <c r="AC56" s="19" t="s">
        <v>3</v>
      </c>
      <c r="AD56" s="19" t="s">
        <v>3</v>
      </c>
      <c r="AE56" s="19" t="s">
        <v>3</v>
      </c>
      <c r="AF56" s="19" t="s">
        <v>3</v>
      </c>
      <c r="AG56" s="19" t="s">
        <v>3</v>
      </c>
      <c r="AH56" s="19" t="s">
        <v>3</v>
      </c>
      <c r="AI56" s="19" t="s">
        <v>3</v>
      </c>
      <c r="AJ56" s="19" t="s">
        <v>3</v>
      </c>
      <c r="AK56" s="19" t="s">
        <v>3</v>
      </c>
      <c r="AL56" s="19" t="s">
        <v>3</v>
      </c>
      <c r="AM56" s="19" t="s">
        <v>3</v>
      </c>
      <c r="AN56" s="19" t="s">
        <v>3</v>
      </c>
      <c r="AO56" s="19" t="s">
        <v>3</v>
      </c>
      <c r="AP56" s="19" t="s">
        <v>3</v>
      </c>
      <c r="AQ56" s="19" t="s">
        <v>3</v>
      </c>
      <c r="AR56" s="19" t="s">
        <v>3</v>
      </c>
      <c r="AS56" s="19" t="s">
        <v>3</v>
      </c>
      <c r="AT56" s="19" t="s">
        <v>3</v>
      </c>
      <c r="AU56" s="19" t="s">
        <v>3</v>
      </c>
      <c r="AV56" s="19" t="s">
        <v>3</v>
      </c>
      <c r="AW56" s="19" t="s">
        <v>3</v>
      </c>
      <c r="AX56" s="19" t="s">
        <v>3</v>
      </c>
      <c r="AY56" s="19" t="s">
        <v>3</v>
      </c>
      <c r="AZ56" s="19" t="s">
        <v>3</v>
      </c>
      <c r="BA56" s="19" t="s">
        <v>3</v>
      </c>
      <c r="BB56" s="19" t="s">
        <v>3</v>
      </c>
      <c r="BC56" s="19" t="s">
        <v>3</v>
      </c>
      <c r="BD56" s="19" t="s">
        <v>3</v>
      </c>
      <c r="BE56" s="19" t="s">
        <v>3</v>
      </c>
      <c r="BF56" s="19" t="s">
        <v>3</v>
      </c>
      <c r="BG56" s="19" t="s">
        <v>3</v>
      </c>
      <c r="BH56" s="19" t="s">
        <v>3</v>
      </c>
      <c r="BI56" s="19" t="s">
        <v>3</v>
      </c>
      <c r="BJ56" s="19" t="s">
        <v>3</v>
      </c>
      <c r="BK56" s="19" t="s">
        <v>3</v>
      </c>
      <c r="BL56" s="19" t="s">
        <v>3</v>
      </c>
      <c r="BM56" s="19" t="s">
        <v>3</v>
      </c>
      <c r="BN56" s="19" t="s">
        <v>3</v>
      </c>
      <c r="BO56" s="19" t="s">
        <v>3</v>
      </c>
      <c r="BP56" s="19" t="s">
        <v>3</v>
      </c>
      <c r="BQ56" s="19" t="s">
        <v>3</v>
      </c>
      <c r="BR56" s="19" t="s">
        <v>3</v>
      </c>
      <c r="BS56" s="19" t="s">
        <v>3</v>
      </c>
      <c r="BT56" s="19" t="s">
        <v>3</v>
      </c>
      <c r="BU56" s="19">
        <f t="shared" si="496"/>
        <v>0.47994855671007031</v>
      </c>
      <c r="BV56" s="19">
        <f t="shared" si="497"/>
        <v>0.24259337258608671</v>
      </c>
      <c r="BW56" s="19">
        <f t="shared" si="498"/>
        <v>5.7863819180064668E-2</v>
      </c>
      <c r="BX56" s="19">
        <f t="shared" si="499"/>
        <v>1.8030535954058902E-3</v>
      </c>
      <c r="BY56" s="19">
        <f t="shared" si="500"/>
        <v>8.4942932949682248E-2</v>
      </c>
      <c r="BZ56" s="19">
        <f t="shared" si="501"/>
        <v>0.34226403876272915</v>
      </c>
      <c r="CA56" s="19">
        <f t="shared" si="502"/>
        <v>0.17864496073587688</v>
      </c>
      <c r="CB56" s="19">
        <f t="shared" si="503"/>
        <v>0.1736861800094307</v>
      </c>
      <c r="CC56" s="19">
        <f t="shared" si="504"/>
        <v>0.49920659725865524</v>
      </c>
      <c r="CD56" s="19">
        <f t="shared" si="505"/>
        <v>0.20778460211805005</v>
      </c>
      <c r="CE56" s="19">
        <f t="shared" si="506"/>
        <v>0.10041247884431859</v>
      </c>
      <c r="CF56" s="19">
        <f t="shared" si="507"/>
        <v>0.25427039921170302</v>
      </c>
      <c r="CG56" s="19">
        <f t="shared" si="508"/>
        <v>0.14633390967456084</v>
      </c>
      <c r="CH56" s="19">
        <f t="shared" si="509"/>
        <v>-0.14416680294689188</v>
      </c>
      <c r="CI56" s="19">
        <f t="shared" si="510"/>
        <v>-3.2712251918654123E-2</v>
      </c>
      <c r="CJ56" s="19">
        <f t="shared" si="511"/>
        <v>2.9050655201008579E-2</v>
      </c>
      <c r="CK56" s="19">
        <f t="shared" si="512"/>
        <v>-4.2177051019952394E-2</v>
      </c>
      <c r="CL56" s="19">
        <f t="shared" si="513"/>
        <v>-0.23617931806694448</v>
      </c>
      <c r="CM56" s="19">
        <f t="shared" si="514"/>
        <v>-0.15039914581598079</v>
      </c>
      <c r="CN56" s="19">
        <f t="shared" si="515"/>
        <v>-9.1247460125681856E-2</v>
      </c>
      <c r="CO56" s="19">
        <f t="shared" si="516"/>
        <v>-0.34478411655537455</v>
      </c>
      <c r="CP56" s="19">
        <f t="shared" si="517"/>
        <v>-0.29042272689942228</v>
      </c>
      <c r="CQ56" s="19">
        <f t="shared" si="518"/>
        <v>-0.12944589437055343</v>
      </c>
      <c r="CR56" s="19">
        <f t="shared" si="519"/>
        <v>-0.18290258201485865</v>
      </c>
      <c r="CS56" s="19">
        <f t="shared" si="520"/>
        <v>-3.0810982399417042E-2</v>
      </c>
      <c r="CT56" s="19">
        <f t="shared" si="521"/>
        <v>2.9144950212762755E-2</v>
      </c>
      <c r="CU56" s="19">
        <f t="shared" si="522"/>
        <v>0.15836575894089044</v>
      </c>
      <c r="CV56" s="19">
        <f t="shared" si="523"/>
        <v>2.8181988830134674E-2</v>
      </c>
      <c r="CW56" s="19">
        <f t="shared" si="524"/>
        <v>9.5346714957567746E-2</v>
      </c>
      <c r="CX56" s="19">
        <f t="shared" si="525"/>
        <v>0.17493601891271005</v>
      </c>
      <c r="CY56" s="19">
        <f t="shared" si="526"/>
        <v>9.0118639880000906E-2</v>
      </c>
      <c r="CZ56" s="19">
        <f t="shared" si="527"/>
        <v>8.1784646807697703E-2</v>
      </c>
      <c r="DA56" s="19">
        <f t="shared" si="528"/>
        <v>6.3405661236989763E-2</v>
      </c>
      <c r="DB56" s="19">
        <f t="shared" si="529"/>
        <v>-3.1536429587801229E-2</v>
      </c>
      <c r="DC56" s="19">
        <f t="shared" si="530"/>
        <v>-6.786329675391245E-2</v>
      </c>
      <c r="DD56" s="19">
        <f t="shared" si="531"/>
        <v>0.1553224615465032</v>
      </c>
      <c r="DE56" s="19">
        <f t="shared" si="532"/>
        <v>1.7838729757284177E-2</v>
      </c>
      <c r="DF56" s="19">
        <f t="shared" si="533"/>
        <v>0.30348902115268506</v>
      </c>
      <c r="DG56" s="19">
        <f t="shared" si="534"/>
        <v>-1.1198057763243008E-2</v>
      </c>
      <c r="DH56" s="19">
        <f t="shared" si="535"/>
        <v>8.0828314287009206E-2</v>
      </c>
      <c r="DI56" s="19">
        <f t="shared" si="536"/>
        <v>7.9360064854305801E-3</v>
      </c>
      <c r="DJ56" s="19">
        <f t="shared" si="537"/>
        <v>5.1334806866429217E-2</v>
      </c>
      <c r="DK56" s="19">
        <f t="shared" si="538"/>
        <v>0.16218989502890113</v>
      </c>
      <c r="DL56" s="19">
        <f t="shared" si="539"/>
        <v>0.15116363928641263</v>
      </c>
      <c r="DM56" s="19">
        <f t="shared" si="540"/>
        <v>0.33160977479536902</v>
      </c>
      <c r="DN56" s="19">
        <f t="shared" si="541"/>
        <v>0.32160188650716504</v>
      </c>
      <c r="DO56" s="19">
        <f t="shared" si="542"/>
        <v>0.2354534158597601</v>
      </c>
      <c r="DP56" s="19">
        <f t="shared" si="543"/>
        <v>2.8385083765555263E-2</v>
      </c>
      <c r="DQ56" s="19">
        <f t="shared" si="544"/>
        <v>0.27458568393389871</v>
      </c>
      <c r="DR56" s="19">
        <f t="shared" si="545"/>
        <v>0.11487086046821893</v>
      </c>
      <c r="DS56" s="19">
        <f t="shared" si="546"/>
        <v>0.26190435845657833</v>
      </c>
      <c r="DT56" s="19">
        <f t="shared" si="547"/>
        <v>0.32184513634166745</v>
      </c>
      <c r="DU56" s="19">
        <f t="shared" si="548"/>
        <v>0.2894003223028685</v>
      </c>
      <c r="DV56" s="19">
        <f t="shared" si="549"/>
        <v>0.48211426985668226</v>
      </c>
      <c r="DW56" s="19">
        <f t="shared" si="550"/>
        <v>0.45092335744043699</v>
      </c>
      <c r="DX56" s="19">
        <f t="shared" si="551"/>
        <v>0.41183809836848395</v>
      </c>
      <c r="DY56" s="19">
        <f t="shared" si="552"/>
        <v>0.27113062194488169</v>
      </c>
      <c r="DZ56" s="19">
        <f t="shared" si="553"/>
        <v>0.32986548967337237</v>
      </c>
      <c r="EA56" s="19">
        <f t="shared" si="554"/>
        <v>0.40670520624750539</v>
      </c>
      <c r="EB56" s="19">
        <f t="shared" si="555"/>
        <v>0.39974393678219355</v>
      </c>
      <c r="EC56" s="19">
        <f t="shared" si="556"/>
        <v>0.13488806385677266</v>
      </c>
      <c r="ED56" s="19">
        <f t="shared" si="557"/>
        <v>0.17459357010705667</v>
      </c>
      <c r="EE56" s="19">
        <f t="shared" si="558"/>
        <v>0.24774864033062216</v>
      </c>
      <c r="EF56" s="19">
        <f t="shared" si="559"/>
        <v>0.19765376742652196</v>
      </c>
      <c r="EG56" s="19">
        <f t="shared" si="560"/>
        <v>0.10208493280326292</v>
      </c>
      <c r="EH56" s="19">
        <f t="shared" si="561"/>
        <v>-9.9391157595106749E-2</v>
      </c>
      <c r="EI56" s="19">
        <f t="shared" si="562"/>
        <v>2.0477191909737735E-2</v>
      </c>
      <c r="EJ56" s="19">
        <f t="shared" si="563"/>
        <v>2.6477701584061819E-2</v>
      </c>
      <c r="EK56" s="19">
        <f t="shared" si="564"/>
        <v>2.0035614603201468E-2</v>
      </c>
      <c r="EL56" s="19">
        <f t="shared" si="565"/>
        <v>5.6193472498803354E-2</v>
      </c>
      <c r="EM56" s="19">
        <f t="shared" si="566"/>
        <v>9.946235230085132E-2</v>
      </c>
      <c r="EN56" s="19">
        <f t="shared" si="567"/>
        <v>0.12464075662062735</v>
      </c>
      <c r="EO56" s="19">
        <f t="shared" si="568"/>
        <v>0.23564010576712624</v>
      </c>
      <c r="EP56" s="19">
        <f t="shared" si="569"/>
        <v>0.15874562895761879</v>
      </c>
      <c r="EQ56" s="19">
        <f t="shared" si="570"/>
        <v>0.11729211410629681</v>
      </c>
      <c r="ER56" s="19">
        <f t="shared" si="571"/>
        <v>5.6608550772436761E-2</v>
      </c>
      <c r="ES56" s="19">
        <f t="shared" si="572"/>
        <v>0.19435261762991196</v>
      </c>
      <c r="ET56" s="19">
        <f t="shared" si="573"/>
        <v>0.28075460771812932</v>
      </c>
      <c r="EU56" s="19">
        <f t="shared" si="574"/>
        <v>0.11012720923572883</v>
      </c>
      <c r="EV56" s="19">
        <f t="shared" si="575"/>
        <v>-2.895279097042569E-3</v>
      </c>
      <c r="EW56" s="19">
        <f t="shared" si="576"/>
        <v>9.6157431674659399E-2</v>
      </c>
      <c r="EX56" s="19">
        <f t="shared" si="577"/>
        <v>5.5930250459360842E-2</v>
      </c>
      <c r="EY56" s="19">
        <f t="shared" si="578"/>
        <v>-1.7963370370257081E-2</v>
      </c>
      <c r="EZ56" s="19">
        <f t="shared" si="579"/>
        <v>4.1123332115549305E-2</v>
      </c>
      <c r="FA56" s="19">
        <f t="shared" si="580"/>
        <v>6.7147167873256031E-3</v>
      </c>
      <c r="FB56" s="19">
        <f t="shared" si="581"/>
        <v>0.10805915954529421</v>
      </c>
      <c r="FC56" s="19">
        <f t="shared" si="582"/>
        <v>4.8552414213494766E-2</v>
      </c>
      <c r="FD56" s="19">
        <f t="shared" si="583"/>
        <v>0.12651982131015949</v>
      </c>
      <c r="FE56" s="19">
        <f t="shared" si="584"/>
        <v>0.15405817679651013</v>
      </c>
      <c r="FF56" s="19">
        <f t="shared" si="585"/>
        <v>0.20628601128217205</v>
      </c>
      <c r="FG56" s="19">
        <f t="shared" si="586"/>
        <v>0.17951829783910767</v>
      </c>
      <c r="FH56" s="19">
        <f t="shared" si="587"/>
        <v>0.17610716929901971</v>
      </c>
      <c r="FI56" s="19">
        <f t="shared" si="588"/>
        <v>0.14124623374135692</v>
      </c>
      <c r="FJ56" s="19">
        <f t="shared" si="589"/>
        <v>0.10820610253071861</v>
      </c>
      <c r="FK56" s="19">
        <f t="shared" si="590"/>
        <v>0.18361140986797531</v>
      </c>
      <c r="FL56" s="19">
        <f t="shared" si="591"/>
        <v>0.14723795669157203</v>
      </c>
      <c r="FM56" s="19">
        <f t="shared" si="592"/>
        <v>0.14726757537030921</v>
      </c>
      <c r="FN56" s="19">
        <f t="shared" si="593"/>
        <v>8.2268298445878019E-2</v>
      </c>
      <c r="FO56" s="19">
        <f t="shared" si="594"/>
        <v>2.9883278295127713E-2</v>
      </c>
      <c r="FP56" s="19">
        <f t="shared" si="595"/>
        <v>5.3436151092254525E-2</v>
      </c>
      <c r="FQ56" s="19">
        <f t="shared" si="596"/>
        <v>-1.4332588007744951E-2</v>
      </c>
      <c r="FR56" s="19">
        <f t="shared" si="597"/>
        <v>-8.1268571616905927E-2</v>
      </c>
      <c r="FS56" s="19">
        <f t="shared" si="598"/>
        <v>-0.11849731047318079</v>
      </c>
      <c r="FT56" s="19">
        <f t="shared" si="599"/>
        <v>-0.15858269973195405</v>
      </c>
      <c r="FU56" s="19">
        <f t="shared" si="600"/>
        <v>-0.22094802092923005</v>
      </c>
      <c r="FV56" s="19">
        <f t="shared" si="601"/>
        <v>-0.13410441786184368</v>
      </c>
      <c r="FW56" s="19">
        <f t="shared" si="602"/>
        <v>-0.24131915933343218</v>
      </c>
      <c r="FX56" s="19">
        <f t="shared" si="603"/>
        <v>-0.23451892262878715</v>
      </c>
      <c r="FY56" s="19">
        <f t="shared" si="604"/>
        <v>-0.23735114962483617</v>
      </c>
      <c r="FZ56" s="19">
        <f t="shared" si="605"/>
        <v>-0.15254139472876338</v>
      </c>
      <c r="GA56" s="19">
        <f t="shared" si="606"/>
        <v>-3.1101401071481738E-2</v>
      </c>
      <c r="GB56" s="19">
        <f t="shared" si="607"/>
        <v>-6.9538100850326301E-2</v>
      </c>
      <c r="GC56" s="19">
        <f t="shared" si="608"/>
        <v>-1.3828270286384003E-2</v>
      </c>
      <c r="GD56" s="19">
        <f t="shared" si="609"/>
        <v>6.8644217807192875E-2</v>
      </c>
      <c r="GE56" s="19">
        <f t="shared" si="610"/>
        <v>0.10987617675366934</v>
      </c>
      <c r="GF56" s="19">
        <f t="shared" si="611"/>
        <v>0.25620427590359895</v>
      </c>
      <c r="GG56" s="19">
        <f t="shared" si="612"/>
        <v>0.27693893893255983</v>
      </c>
      <c r="GH56" s="19">
        <f t="shared" si="613"/>
        <v>0.21306133749351597</v>
      </c>
      <c r="GI56" s="19">
        <f t="shared" si="614"/>
        <v>0.34560813326385809</v>
      </c>
      <c r="GJ56" s="19">
        <f t="shared" si="615"/>
        <v>0.21053738338637951</v>
      </c>
      <c r="GK56" s="19">
        <f t="shared" si="616"/>
        <v>0.2712810517027604</v>
      </c>
      <c r="GL56" s="19">
        <f t="shared" si="617"/>
        <v>0.21854340959115182</v>
      </c>
      <c r="GM56" s="19">
        <f t="shared" si="618"/>
        <v>0.13246449667697568</v>
      </c>
      <c r="GN56" s="19">
        <f t="shared" si="619"/>
        <v>0.21917283385640274</v>
      </c>
      <c r="GO56" s="19">
        <f t="shared" si="620"/>
        <v>0.1760470597678232</v>
      </c>
      <c r="GP56" s="19">
        <f t="shared" si="621"/>
        <v>4.4503375293184266E-2</v>
      </c>
      <c r="GQ56" s="19">
        <f t="shared" si="622"/>
        <v>6.7903616949229084E-2</v>
      </c>
      <c r="GR56" s="19">
        <f t="shared" si="623"/>
        <v>6.7208929902762504E-2</v>
      </c>
      <c r="GS56" s="19">
        <f t="shared" si="624"/>
        <v>2.2969932728012399E-2</v>
      </c>
      <c r="GT56" s="19">
        <f t="shared" si="625"/>
        <v>6.7170151478379569E-3</v>
      </c>
      <c r="GU56" s="19">
        <f t="shared" si="626"/>
        <v>-1.2534961804167799E-2</v>
      </c>
      <c r="GV56" s="19">
        <f t="shared" si="627"/>
        <v>9.1706229640085901E-2</v>
      </c>
      <c r="GW56" s="19">
        <f t="shared" si="628"/>
        <v>-2.1593453263231255E-2</v>
      </c>
      <c r="GX56" s="19">
        <f t="shared" si="629"/>
        <v>-2.5339566456556772E-2</v>
      </c>
      <c r="GY56" s="19">
        <f t="shared" si="630"/>
        <v>-9.0318002568395839E-3</v>
      </c>
      <c r="GZ56" s="19">
        <f t="shared" si="631"/>
        <v>-8.8073775841316038E-2</v>
      </c>
      <c r="HA56" s="19">
        <f t="shared" si="632"/>
        <v>-7.2565411091236154E-2</v>
      </c>
      <c r="HB56" s="19">
        <f t="shared" si="633"/>
        <v>-4.4268289863772403E-2</v>
      </c>
      <c r="HC56" s="19">
        <f t="shared" si="634"/>
        <v>-3.5642519623238389E-2</v>
      </c>
      <c r="HD56" s="19">
        <f t="shared" si="635"/>
        <v>-7.021145996496525E-2</v>
      </c>
      <c r="HE56" s="19">
        <f t="shared" si="636"/>
        <v>-3.1248441490874135E-2</v>
      </c>
      <c r="HF56" s="19">
        <f t="shared" si="637"/>
        <v>1.5688405754783696E-2</v>
      </c>
      <c r="HG56" s="19">
        <f t="shared" si="638"/>
        <v>2.1689905697593881E-2</v>
      </c>
      <c r="HH56" s="19">
        <f t="shared" si="639"/>
        <v>5.3489707507310413E-3</v>
      </c>
      <c r="HI56" s="19">
        <f t="shared" si="640"/>
        <v>3.4637139938650918E-2</v>
      </c>
      <c r="HJ56" s="19">
        <f t="shared" si="641"/>
        <v>5.1222931156252871E-2</v>
      </c>
      <c r="HK56" s="19">
        <f t="shared" si="642"/>
        <v>2.0692651460307632E-2</v>
      </c>
      <c r="HL56" s="19">
        <f t="shared" si="643"/>
        <v>1.9171221607121813E-2</v>
      </c>
      <c r="HM56" s="19">
        <f t="shared" si="644"/>
        <v>2.7284970190925462E-2</v>
      </c>
      <c r="HN56" s="19">
        <f t="shared" si="645"/>
        <v>7.5924162696231035E-2</v>
      </c>
      <c r="HO56" s="19">
        <f t="shared" si="646"/>
        <v>2.0634411590670032E-2</v>
      </c>
      <c r="HP56" s="19">
        <f t="shared" si="647"/>
        <v>5.6409550931808106E-2</v>
      </c>
      <c r="HQ56" s="19">
        <f t="shared" si="648"/>
        <v>2.2862629704515802E-2</v>
      </c>
      <c r="HR56" s="19">
        <f t="shared" si="649"/>
        <v>9.2894148704958379E-3</v>
      </c>
      <c r="HS56" s="19">
        <f t="shared" si="650"/>
        <v>-4.258709607822031E-2</v>
      </c>
      <c r="HT56" s="19">
        <f t="shared" si="651"/>
        <v>-4.2278485817890288E-2</v>
      </c>
      <c r="HU56" s="19">
        <f t="shared" si="652"/>
        <v>-3.5603802932162476E-2</v>
      </c>
      <c r="HV56" s="19">
        <f t="shared" si="653"/>
        <v>-5.3334015116596634E-2</v>
      </c>
      <c r="HW56" s="19">
        <f t="shared" si="654"/>
        <v>-0.11190464346242668</v>
      </c>
      <c r="HX56" s="19">
        <f t="shared" si="655"/>
        <v>-0.10630058964627986</v>
      </c>
      <c r="HY56" s="19">
        <f t="shared" si="656"/>
        <v>-0.11476961685600462</v>
      </c>
      <c r="HZ56" s="19">
        <f t="shared" si="657"/>
        <v>-0.11774619871501979</v>
      </c>
      <c r="IA56" s="19">
        <f t="shared" si="658"/>
        <v>-9.8573265278599997E-2</v>
      </c>
      <c r="IB56" s="19">
        <f t="shared" si="659"/>
        <v>-0.1337581342693408</v>
      </c>
      <c r="IC56" s="19">
        <f t="shared" si="660"/>
        <v>-0.1749304585235999</v>
      </c>
      <c r="ID56" s="19">
        <f t="shared" si="661"/>
        <v>-0.14240586299336833</v>
      </c>
      <c r="IE56" s="19">
        <f t="shared" si="662"/>
        <v>-0.12538182009163157</v>
      </c>
      <c r="IF56" s="19">
        <f t="shared" si="663"/>
        <v>-0.13828221646479011</v>
      </c>
      <c r="IG56" s="19">
        <f t="shared" si="664"/>
        <v>-0.22377839889451767</v>
      </c>
      <c r="IH56" s="19">
        <f t="shared" si="665"/>
        <v>-0.22654782028775644</v>
      </c>
      <c r="II56" s="19">
        <f t="shared" si="666"/>
        <v>-0.20649638249906288</v>
      </c>
      <c r="IJ56" s="19">
        <f t="shared" si="667"/>
        <v>-0.21463464054702919</v>
      </c>
      <c r="IK56" s="19">
        <f t="shared" si="668"/>
        <v>-0.1567241127474639</v>
      </c>
      <c r="IL56" s="19">
        <f t="shared" si="669"/>
        <v>-0.2291848426940678</v>
      </c>
      <c r="IM56" s="19">
        <f t="shared" si="670"/>
        <v>-0.22222372802515422</v>
      </c>
      <c r="IN56" s="19">
        <f t="shared" si="671"/>
        <v>-0.19009312256186039</v>
      </c>
      <c r="IO56" s="19">
        <f t="shared" si="672"/>
        <v>-0.12633395457964203</v>
      </c>
      <c r="IP56" s="19">
        <f t="shared" si="673"/>
        <v>-0.18459615382325611</v>
      </c>
      <c r="IQ56" s="19">
        <f t="shared" si="674"/>
        <v>-0.20850948929314861</v>
      </c>
      <c r="IR56" s="19">
        <f t="shared" si="675"/>
        <v>-0.23669512132322346</v>
      </c>
      <c r="IS56" s="19">
        <f t="shared" si="674"/>
        <v>-0.28690149956898503</v>
      </c>
      <c r="IT56" s="19">
        <f t="shared" si="674"/>
        <v>-0.34063105045076336</v>
      </c>
      <c r="IU56" s="19">
        <f t="shared" si="674"/>
        <v>-0.41461271071191941</v>
      </c>
      <c r="IV56" s="19">
        <f t="shared" si="674"/>
        <v>-0.40668839551953284</v>
      </c>
      <c r="IW56" s="19">
        <f t="shared" si="674"/>
        <v>-0.46923016100334469</v>
      </c>
      <c r="IX56" s="19">
        <f t="shared" si="674"/>
        <v>-0.4478135224505998</v>
      </c>
      <c r="IY56" s="19">
        <f t="shared" si="674"/>
        <v>-0.44961763492232332</v>
      </c>
      <c r="IZ56" s="19">
        <f t="shared" si="674"/>
        <v>-0.47066539710183508</v>
      </c>
      <c r="JA56" s="19">
        <f t="shared" si="674"/>
        <v>-0.47136906645791155</v>
      </c>
      <c r="JB56" s="19">
        <f t="shared" si="674"/>
        <v>-0.38342213348941634</v>
      </c>
      <c r="JC56" s="19">
        <f t="shared" si="674"/>
        <v>-0.44921644420439333</v>
      </c>
      <c r="JD56" s="19">
        <f t="shared" si="674"/>
        <v>-0.43239206358434779</v>
      </c>
      <c r="JE56" s="19">
        <f t="shared" si="674"/>
        <v>-0.4555559518071185</v>
      </c>
      <c r="JF56" s="19">
        <f t="shared" si="674"/>
        <v>-0.24435840432419298</v>
      </c>
      <c r="JG56" s="19">
        <f t="shared" si="674"/>
        <v>-0.12547354788345899</v>
      </c>
      <c r="JH56" s="19">
        <f t="shared" si="674"/>
        <v>-4.0887279286488276E-2</v>
      </c>
      <c r="JI56" s="19">
        <f t="shared" si="674"/>
        <v>2.3584314450722399E-2</v>
      </c>
      <c r="JJ56" s="19">
        <f t="shared" si="674"/>
        <v>6.657971389388595E-2</v>
      </c>
      <c r="JK56" s="19">
        <f t="shared" si="674"/>
        <v>5.826613908263556E-2</v>
      </c>
      <c r="JL56" s="19">
        <f t="shared" si="674"/>
        <v>0.29054822069293618</v>
      </c>
      <c r="JM56" s="19">
        <f t="shared" si="674"/>
        <v>0.2270844759698083</v>
      </c>
      <c r="JN56" s="19">
        <f t="shared" si="676"/>
        <v>0.14051530569243109</v>
      </c>
      <c r="JO56" s="19">
        <f t="shared" si="676"/>
        <v>0.23398698482103963</v>
      </c>
      <c r="JP56" s="19">
        <f t="shared" si="676"/>
        <v>0.30376284213601212</v>
      </c>
      <c r="JQ56" s="19">
        <f t="shared" si="676"/>
        <v>0.59037095610163326</v>
      </c>
      <c r="JR56" s="19">
        <f t="shared" si="676"/>
        <v>0.35389910565209526</v>
      </c>
      <c r="JS56" s="19">
        <f t="shared" si="676"/>
        <v>0.29133913824641788</v>
      </c>
      <c r="JT56" s="19">
        <f t="shared" si="676"/>
        <v>0.26826410078224572</v>
      </c>
      <c r="JU56" s="19">
        <f t="shared" si="676"/>
        <v>0.13760176346452124</v>
      </c>
      <c r="JV56" s="19">
        <f t="shared" si="676"/>
        <v>0.25940219029470168</v>
      </c>
      <c r="JW56" s="19">
        <f t="shared" si="676"/>
        <v>0.24151098725660591</v>
      </c>
      <c r="JX56" s="19">
        <f t="shared" si="676"/>
        <v>0.14953389920539473</v>
      </c>
      <c r="JY56" s="19">
        <f t="shared" si="676"/>
        <v>0.28999653200004039</v>
      </c>
      <c r="JZ56" s="19">
        <f t="shared" si="676"/>
        <v>0.2094600262733306</v>
      </c>
      <c r="KA56" s="19">
        <f t="shared" si="676"/>
        <v>0.32495967307402185</v>
      </c>
      <c r="KB56" s="19">
        <f t="shared" si="676"/>
        <v>0.24988545788410121</v>
      </c>
      <c r="KC56" s="19">
        <f t="shared" si="676"/>
        <v>0.21678643996834901</v>
      </c>
      <c r="KD56" s="19">
        <f t="shared" si="676"/>
        <v>5.4287671110778257E-2</v>
      </c>
      <c r="KE56" s="19">
        <f t="shared" si="676"/>
        <v>8.9872648801267108E-2</v>
      </c>
      <c r="KF56" s="19">
        <f t="shared" si="676"/>
        <v>0.10006693661325117</v>
      </c>
      <c r="KG56" s="19">
        <f t="shared" si="676"/>
        <v>0.18519634980341348</v>
      </c>
      <c r="KH56" s="19">
        <f t="shared" si="676"/>
        <v>3.0368202905002084E-2</v>
      </c>
      <c r="KI56" s="19">
        <f t="shared" si="676"/>
        <v>0.12602312034574292</v>
      </c>
      <c r="KJ56" s="19">
        <f t="shared" si="676"/>
        <v>0.1053947542611009</v>
      </c>
      <c r="KK56" s="19">
        <f t="shared" si="676"/>
        <v>0.1113636943165166</v>
      </c>
      <c r="KL56" s="19">
        <f t="shared" si="676"/>
        <v>0.16633106819000765</v>
      </c>
      <c r="KM56" s="19">
        <f t="shared" si="676"/>
        <v>4.8896565733380415E-2</v>
      </c>
      <c r="KN56" s="19">
        <f t="shared" si="677"/>
        <v>9.4476558550108614E-2</v>
      </c>
      <c r="KO56" s="19">
        <f t="shared" si="678"/>
        <v>0.18291149202874157</v>
      </c>
      <c r="KP56" s="19">
        <f t="shared" si="678"/>
        <v>6.2500395890468408E-2</v>
      </c>
      <c r="KQ56" s="19">
        <f t="shared" si="678"/>
        <v>0.15178322807249467</v>
      </c>
      <c r="KR56" s="19">
        <f t="shared" si="678"/>
        <v>0.11619278484372142</v>
      </c>
      <c r="KS56" s="19">
        <f t="shared" si="678"/>
        <v>0.13213474559402472</v>
      </c>
      <c r="KT56" s="19">
        <f t="shared" si="678"/>
        <v>0.173091782755598</v>
      </c>
      <c r="KU56" s="19">
        <f t="shared" si="678"/>
        <v>0.19224808057975906</v>
      </c>
      <c r="KV56" s="19">
        <f t="shared" si="678"/>
        <v>0.15868749192315534</v>
      </c>
      <c r="KW56" s="19">
        <f t="shared" si="678"/>
        <v>7.1424915739720873E-2</v>
      </c>
      <c r="KX56" s="19">
        <f t="shared" si="678"/>
        <v>6.9607984433021075E-2</v>
      </c>
      <c r="KY56" s="19">
        <f t="shared" si="678"/>
        <v>0.11568194156806277</v>
      </c>
      <c r="KZ56" s="19">
        <f t="shared" si="678"/>
        <v>-8.4697677439289465E-2</v>
      </c>
      <c r="LA56" s="19">
        <f t="shared" si="678"/>
        <v>-0.37490921761746521</v>
      </c>
      <c r="LB56" s="19">
        <f t="shared" si="678"/>
        <v>-0.22824072924186645</v>
      </c>
      <c r="LC56" s="19">
        <f t="shared" si="678"/>
        <v>-0.34003880227306493</v>
      </c>
      <c r="LD56" s="19">
        <f t="shared" si="678"/>
        <v>-0.31756192217356549</v>
      </c>
      <c r="LE56" s="19">
        <f t="shared" si="678"/>
        <v>-0.26557360361911408</v>
      </c>
      <c r="LF56" s="19">
        <f t="shared" si="678"/>
        <v>-0.30800273301997039</v>
      </c>
      <c r="LG56" s="19">
        <f t="shared" si="678"/>
        <v>-0.38543103050112182</v>
      </c>
      <c r="LH56" s="19">
        <f t="shared" si="678"/>
        <v>-0.40213881319155076</v>
      </c>
      <c r="LI56" s="19">
        <f t="shared" si="678"/>
        <v>-0.323168965503556</v>
      </c>
      <c r="LJ56" s="19">
        <f t="shared" si="678"/>
        <v>-0.40137995666744952</v>
      </c>
      <c r="LK56" s="19">
        <f t="shared" si="678"/>
        <v>-0.34541076734206833</v>
      </c>
      <c r="LL56" s="19">
        <f t="shared" si="678"/>
        <v>-0.27371300968385615</v>
      </c>
      <c r="LM56" s="19">
        <f t="shared" si="678"/>
        <v>3.7837208144333445E-3</v>
      </c>
      <c r="LN56" s="19">
        <f t="shared" si="678"/>
        <v>-2.3940639456247359E-2</v>
      </c>
      <c r="LO56" s="19">
        <f t="shared" si="678"/>
        <v>9.704242662856144E-2</v>
      </c>
      <c r="LP56" s="19">
        <f t="shared" si="678"/>
        <v>-1.2181268779154375E-2</v>
      </c>
      <c r="LQ56" s="19">
        <f t="shared" si="678"/>
        <v>-9.4880209773289148E-2</v>
      </c>
      <c r="LR56" s="19">
        <f t="shared" si="678"/>
        <v>-2.3799364270899126E-2</v>
      </c>
      <c r="LS56" s="19">
        <f t="shared" si="678"/>
        <v>-1.1645025288690158E-2</v>
      </c>
      <c r="LT56" s="19">
        <f t="shared" si="678"/>
        <v>-5.6656901836480422E-3</v>
      </c>
      <c r="LU56" s="19">
        <f t="shared" si="678"/>
        <v>-4.1002214248345714E-2</v>
      </c>
      <c r="LV56" s="19">
        <f t="shared" si="678"/>
        <v>-8.7552921461143352E-2</v>
      </c>
      <c r="LW56" s="19">
        <f t="shared" si="678"/>
        <v>-9.3494928248991638E-3</v>
      </c>
      <c r="LX56" s="19">
        <f t="shared" si="678"/>
        <v>8.8682359139131473E-2</v>
      </c>
      <c r="LY56" s="19">
        <f t="shared" si="678"/>
        <v>0.1675106551053922</v>
      </c>
      <c r="LZ56" s="19">
        <f t="shared" si="679"/>
        <v>1.3451463354889448E-2</v>
      </c>
      <c r="MA56" s="19">
        <f t="shared" si="679"/>
        <v>2.4248181532926072E-2</v>
      </c>
      <c r="MB56" s="19">
        <f t="shared" si="679"/>
        <v>0.10302049753914977</v>
      </c>
      <c r="MC56" s="19">
        <f t="shared" si="679"/>
        <v>0.17579585011392984</v>
      </c>
      <c r="MD56" s="19">
        <f t="shared" si="679"/>
        <v>0.20821877452159687</v>
      </c>
      <c r="ME56" s="19">
        <f t="shared" si="679"/>
        <v>0.28210545908914408</v>
      </c>
      <c r="MF56" s="19">
        <f t="shared" si="679"/>
        <v>0.3112158273212553</v>
      </c>
      <c r="MG56" s="19">
        <f t="shared" si="679"/>
        <v>0.30070296948861408</v>
      </c>
      <c r="MH56" s="19">
        <f t="shared" si="679"/>
        <v>0.45918063049987645</v>
      </c>
      <c r="MI56" s="19">
        <f t="shared" si="679"/>
        <v>0.38958928295438344</v>
      </c>
      <c r="MJ56" s="19">
        <f t="shared" si="679"/>
        <v>0.3599327101301617</v>
      </c>
      <c r="MK56" s="19">
        <f t="shared" si="679"/>
        <v>0.31339192750278499</v>
      </c>
      <c r="ML56" s="19">
        <f t="shared" si="679"/>
        <v>0.59733214940000745</v>
      </c>
      <c r="MM56" s="19">
        <f t="shared" si="679"/>
        <v>0.56529309905937697</v>
      </c>
      <c r="MN56" s="19">
        <f t="shared" si="679"/>
        <v>0.57802835886704984</v>
      </c>
      <c r="MO56" s="19">
        <f t="shared" si="679"/>
        <v>0.48614053645221023</v>
      </c>
      <c r="MP56" s="19">
        <f t="shared" si="679"/>
        <v>0.50955111973094014</v>
      </c>
      <c r="MQ56" s="19">
        <f t="shared" si="679"/>
        <v>0.40718721703518423</v>
      </c>
      <c r="MR56" s="19">
        <f t="shared" si="679"/>
        <v>0.38892137297446117</v>
      </c>
      <c r="MS56" s="19">
        <f t="shared" si="679"/>
        <v>0.28340725773599318</v>
      </c>
      <c r="MT56" s="19">
        <f t="shared" si="679"/>
        <v>0.29172427142401824</v>
      </c>
      <c r="MU56" s="19">
        <f t="shared" si="679"/>
        <v>0.19740939683389658</v>
      </c>
      <c r="MV56" s="19">
        <f t="shared" si="679"/>
        <v>0.22680391506918274</v>
      </c>
      <c r="MW56" s="19">
        <f t="shared" si="679"/>
        <v>0.17672205532085639</v>
      </c>
      <c r="MX56" s="19">
        <f t="shared" si="679"/>
        <v>0.12811814392749232</v>
      </c>
      <c r="MY56" s="19">
        <f t="shared" si="679"/>
        <v>0.11014871058259423</v>
      </c>
      <c r="MZ56" s="19">
        <f t="shared" si="679"/>
        <v>7.928715767764527E-2</v>
      </c>
      <c r="NA56" s="19">
        <f t="shared" si="679"/>
        <v>2.6991851674886158E-2</v>
      </c>
      <c r="NB56" s="19">
        <f t="shared" si="679"/>
        <v>-4.7748712555285566E-2</v>
      </c>
      <c r="NC56" s="19">
        <f t="shared" si="679"/>
        <v>3.7749058174343375E-2</v>
      </c>
      <c r="ND56" s="19">
        <f t="shared" si="679"/>
        <v>8.829937422739409E-3</v>
      </c>
      <c r="NE56" s="19">
        <f t="shared" si="679"/>
        <v>1.1662848408713344E-2</v>
      </c>
      <c r="NF56" s="19">
        <f t="shared" si="679"/>
        <v>-9.7921588560612394E-2</v>
      </c>
      <c r="NG56" s="19">
        <f t="shared" si="679"/>
        <v>-5.7643129004372962E-2</v>
      </c>
      <c r="NH56" s="19">
        <f t="shared" si="680"/>
        <v>-0.14890412036587586</v>
      </c>
      <c r="NI56" s="19">
        <f t="shared" si="680"/>
        <v>-9.9855958511506304E-2</v>
      </c>
      <c r="NJ56" s="19">
        <f t="shared" si="680"/>
        <v>-8.7386704370849388E-2</v>
      </c>
      <c r="NK56" s="19">
        <f t="shared" si="680"/>
        <v>-0.11992431453864472</v>
      </c>
      <c r="NL56" s="19">
        <f t="shared" si="680"/>
        <v>-7.9625454646428784E-2</v>
      </c>
      <c r="NM56" s="19">
        <f t="shared" si="680"/>
        <v>-5.3628501348912616E-2</v>
      </c>
      <c r="NN56" s="19">
        <f t="shared" si="680"/>
        <v>-1.6629366188895101E-2</v>
      </c>
      <c r="NO56" s="19">
        <f t="shared" si="680"/>
        <v>-2.4557207738378106E-2</v>
      </c>
      <c r="NP56" s="19">
        <f t="shared" si="680"/>
        <v>5.2344092080152116E-3</v>
      </c>
      <c r="NQ56" s="19">
        <f t="shared" si="680"/>
        <v>4.0677119975425224E-2</v>
      </c>
      <c r="NR56" s="19">
        <f t="shared" si="680"/>
        <v>9.0975000201902301E-2</v>
      </c>
      <c r="NS56" s="19">
        <f t="shared" si="680"/>
        <v>3.3821562352830403E-2</v>
      </c>
      <c r="NT56" s="19">
        <f t="shared" si="680"/>
        <v>0.14325768565271901</v>
      </c>
      <c r="NU56" s="19">
        <f t="shared" si="680"/>
        <v>8.0888706177500991E-2</v>
      </c>
    </row>
    <row r="57" spans="1:385" outlineLevel="1" x14ac:dyDescent="0.75">
      <c r="A57" s="11" t="s">
        <v>21</v>
      </c>
      <c r="B57" s="18" t="s">
        <v>3</v>
      </c>
      <c r="C57" s="18" t="s">
        <v>3</v>
      </c>
      <c r="D57" s="18" t="s">
        <v>3</v>
      </c>
      <c r="E57" s="18" t="s">
        <v>3</v>
      </c>
      <c r="F57" s="18" t="s">
        <v>3</v>
      </c>
      <c r="G57" s="18" t="s">
        <v>3</v>
      </c>
      <c r="H57" s="18" t="s">
        <v>3</v>
      </c>
      <c r="I57" s="18" t="s">
        <v>3</v>
      </c>
      <c r="J57" s="18" t="s">
        <v>3</v>
      </c>
      <c r="K57" s="18" t="s">
        <v>3</v>
      </c>
      <c r="L57" s="18" t="s">
        <v>3</v>
      </c>
      <c r="M57" s="18" t="s">
        <v>3</v>
      </c>
      <c r="N57" s="18" t="s">
        <v>3</v>
      </c>
      <c r="O57" s="18" t="s">
        <v>3</v>
      </c>
      <c r="P57" s="18" t="s">
        <v>3</v>
      </c>
      <c r="Q57" s="18" t="s">
        <v>3</v>
      </c>
      <c r="R57" s="18" t="s">
        <v>3</v>
      </c>
      <c r="S57" s="18" t="s">
        <v>3</v>
      </c>
      <c r="T57" s="18" t="s">
        <v>3</v>
      </c>
      <c r="U57" s="18" t="s">
        <v>3</v>
      </c>
      <c r="V57" s="18" t="s">
        <v>3</v>
      </c>
      <c r="W57" s="18" t="s">
        <v>3</v>
      </c>
      <c r="X57" s="18" t="s">
        <v>3</v>
      </c>
      <c r="Y57" s="18" t="s">
        <v>3</v>
      </c>
      <c r="Z57" s="18" t="s">
        <v>3</v>
      </c>
      <c r="AA57" s="18" t="s">
        <v>3</v>
      </c>
      <c r="AB57" s="18" t="s">
        <v>3</v>
      </c>
      <c r="AC57" s="18" t="s">
        <v>3</v>
      </c>
      <c r="AD57" s="18" t="s">
        <v>3</v>
      </c>
      <c r="AE57" s="18" t="s">
        <v>3</v>
      </c>
      <c r="AF57" s="18" t="s">
        <v>3</v>
      </c>
      <c r="AG57" s="18" t="s">
        <v>3</v>
      </c>
      <c r="AH57" s="18" t="s">
        <v>3</v>
      </c>
      <c r="AI57" s="18" t="s">
        <v>3</v>
      </c>
      <c r="AJ57" s="18" t="s">
        <v>3</v>
      </c>
      <c r="AK57" s="18" t="s">
        <v>3</v>
      </c>
      <c r="AL57" s="18" t="s">
        <v>3</v>
      </c>
      <c r="AM57" s="18" t="s">
        <v>3</v>
      </c>
      <c r="AN57" s="18" t="s">
        <v>3</v>
      </c>
      <c r="AO57" s="18" t="s">
        <v>3</v>
      </c>
      <c r="AP57" s="18" t="s">
        <v>3</v>
      </c>
      <c r="AQ57" s="18" t="s">
        <v>3</v>
      </c>
      <c r="AR57" s="18" t="s">
        <v>3</v>
      </c>
      <c r="AS57" s="18" t="s">
        <v>3</v>
      </c>
      <c r="AT57" s="18" t="s">
        <v>3</v>
      </c>
      <c r="AU57" s="18" t="s">
        <v>3</v>
      </c>
      <c r="AV57" s="18" t="s">
        <v>3</v>
      </c>
      <c r="AW57" s="18" t="s">
        <v>3</v>
      </c>
      <c r="AX57" s="18" t="s">
        <v>3</v>
      </c>
      <c r="AY57" s="18" t="s">
        <v>3</v>
      </c>
      <c r="AZ57" s="18" t="s">
        <v>3</v>
      </c>
      <c r="BA57" s="18" t="s">
        <v>3</v>
      </c>
      <c r="BB57" s="18" t="s">
        <v>3</v>
      </c>
      <c r="BC57" s="18" t="s">
        <v>3</v>
      </c>
      <c r="BD57" s="18" t="s">
        <v>3</v>
      </c>
      <c r="BE57" s="18" t="s">
        <v>3</v>
      </c>
      <c r="BF57" s="18" t="s">
        <v>3</v>
      </c>
      <c r="BG57" s="18" t="s">
        <v>3</v>
      </c>
      <c r="BH57" s="18" t="s">
        <v>3</v>
      </c>
      <c r="BI57" s="18" t="s">
        <v>3</v>
      </c>
      <c r="BJ57" s="18" t="s">
        <v>3</v>
      </c>
      <c r="BK57" s="18" t="s">
        <v>3</v>
      </c>
      <c r="BL57" s="18" t="s">
        <v>3</v>
      </c>
      <c r="BM57" s="18" t="s">
        <v>3</v>
      </c>
      <c r="BN57" s="18" t="s">
        <v>3</v>
      </c>
      <c r="BO57" s="18" t="s">
        <v>3</v>
      </c>
      <c r="BP57" s="18" t="s">
        <v>3</v>
      </c>
      <c r="BQ57" s="18" t="s">
        <v>3</v>
      </c>
      <c r="BR57" s="18" t="s">
        <v>3</v>
      </c>
      <c r="BS57" s="18" t="s">
        <v>3</v>
      </c>
      <c r="BT57" s="18" t="s">
        <v>3</v>
      </c>
      <c r="BU57" s="18">
        <f t="shared" si="496"/>
        <v>0.27044859212528882</v>
      </c>
      <c r="BV57" s="18">
        <f t="shared" si="497"/>
        <v>0.22650932660682699</v>
      </c>
      <c r="BW57" s="18">
        <f t="shared" si="498"/>
        <v>0.17518885263789463</v>
      </c>
      <c r="BX57" s="18">
        <f t="shared" si="499"/>
        <v>0.12433734039721789</v>
      </c>
      <c r="BY57" s="18">
        <f t="shared" si="500"/>
        <v>0.17168590365304914</v>
      </c>
      <c r="BZ57" s="18">
        <f t="shared" si="501"/>
        <v>0.21729131222917508</v>
      </c>
      <c r="CA57" s="18">
        <f t="shared" si="502"/>
        <v>9.0087037117823288E-2</v>
      </c>
      <c r="CB57" s="18">
        <f t="shared" si="503"/>
        <v>0.23805745442414206</v>
      </c>
      <c r="CC57" s="18">
        <f t="shared" si="504"/>
        <v>0.44056201663348227</v>
      </c>
      <c r="CD57" s="18">
        <f t="shared" si="505"/>
        <v>0.20143812722646559</v>
      </c>
      <c r="CE57" s="18">
        <f t="shared" si="506"/>
        <v>0.16620704555027999</v>
      </c>
      <c r="CF57" s="18">
        <f t="shared" si="507"/>
        <v>0.27138510199301913</v>
      </c>
      <c r="CG57" s="18">
        <f t="shared" si="508"/>
        <v>0.26549414301435736</v>
      </c>
      <c r="CH57" s="18">
        <f t="shared" si="509"/>
        <v>-0.11838278655435674</v>
      </c>
      <c r="CI57" s="18">
        <f t="shared" si="510"/>
        <v>-0.1009409573655875</v>
      </c>
      <c r="CJ57" s="18">
        <f t="shared" si="511"/>
        <v>-1.9348418266559753E-2</v>
      </c>
      <c r="CK57" s="18">
        <f t="shared" si="512"/>
        <v>-2.9961901964560833E-2</v>
      </c>
      <c r="CL57" s="18">
        <f t="shared" si="513"/>
        <v>-0.18034459185070217</v>
      </c>
      <c r="CM57" s="18">
        <f t="shared" si="514"/>
        <v>-5.6499825830696571E-2</v>
      </c>
      <c r="CN57" s="18">
        <f t="shared" si="515"/>
        <v>-6.3388470465946534E-2</v>
      </c>
      <c r="CO57" s="18">
        <f t="shared" si="516"/>
        <v>-0.30160319937039881</v>
      </c>
      <c r="CP57" s="18">
        <f t="shared" si="517"/>
        <v>-0.28134083228219264</v>
      </c>
      <c r="CQ57" s="18">
        <f t="shared" si="518"/>
        <v>-0.15436014706437906</v>
      </c>
      <c r="CR57" s="18">
        <f t="shared" si="519"/>
        <v>-0.14249927318997313</v>
      </c>
      <c r="CS57" s="18">
        <f t="shared" si="520"/>
        <v>-0.16976429443359697</v>
      </c>
      <c r="CT57" s="18">
        <f t="shared" si="521"/>
        <v>2.7241306049622604E-2</v>
      </c>
      <c r="CU57" s="18">
        <f t="shared" si="522"/>
        <v>8.7579805010462142E-2</v>
      </c>
      <c r="CV57" s="18">
        <f t="shared" si="523"/>
        <v>-1.608448708965704E-3</v>
      </c>
      <c r="CW57" s="18">
        <f t="shared" si="524"/>
        <v>9.2938202667006031E-2</v>
      </c>
      <c r="CX57" s="18">
        <f t="shared" si="525"/>
        <v>9.0144382329577777E-2</v>
      </c>
      <c r="CY57" s="18">
        <f t="shared" si="526"/>
        <v>2.3963190317310312E-2</v>
      </c>
      <c r="CZ57" s="18">
        <f t="shared" si="527"/>
        <v>6.5546745727547151E-3</v>
      </c>
      <c r="DA57" s="18">
        <f t="shared" si="528"/>
        <v>4.4703473600283816E-2</v>
      </c>
      <c r="DB57" s="18">
        <f t="shared" si="529"/>
        <v>6.010647613175446E-2</v>
      </c>
      <c r="DC57" s="18">
        <f t="shared" si="530"/>
        <v>-8.0592060203634519E-2</v>
      </c>
      <c r="DD57" s="18">
        <f t="shared" si="531"/>
        <v>-2.9480768799791668E-2</v>
      </c>
      <c r="DE57" s="18">
        <f t="shared" si="532"/>
        <v>0.10274220707933268</v>
      </c>
      <c r="DF57" s="18">
        <f t="shared" si="533"/>
        <v>0.17618294034280013</v>
      </c>
      <c r="DG57" s="18">
        <f t="shared" si="534"/>
        <v>-4.2555915941637212E-2</v>
      </c>
      <c r="DH57" s="18">
        <f t="shared" si="535"/>
        <v>5.6344865798742871E-2</v>
      </c>
      <c r="DI57" s="18">
        <f t="shared" si="536"/>
        <v>-4.1759408268184472E-2</v>
      </c>
      <c r="DJ57" s="18">
        <f t="shared" si="537"/>
        <v>0.11615891276043966</v>
      </c>
      <c r="DK57" s="18">
        <f t="shared" si="538"/>
        <v>0.1411069568395491</v>
      </c>
      <c r="DL57" s="18">
        <f t="shared" si="539"/>
        <v>0.14900819852251979</v>
      </c>
      <c r="DM57" s="18">
        <f t="shared" si="540"/>
        <v>0.23690240227850534</v>
      </c>
      <c r="DN57" s="18">
        <f t="shared" si="541"/>
        <v>0.17758905651398793</v>
      </c>
      <c r="DO57" s="18">
        <f t="shared" si="542"/>
        <v>0.15614473430382181</v>
      </c>
      <c r="DP57" s="18">
        <f t="shared" si="543"/>
        <v>7.8944192634604393E-2</v>
      </c>
      <c r="DQ57" s="18">
        <f t="shared" si="544"/>
        <v>0.25634769693676662</v>
      </c>
      <c r="DR57" s="18">
        <f t="shared" si="545"/>
        <v>0.16146389512787196</v>
      </c>
      <c r="DS57" s="18">
        <f t="shared" si="546"/>
        <v>0.3505001382993731</v>
      </c>
      <c r="DT57" s="18">
        <f t="shared" si="547"/>
        <v>0.21023439179401415</v>
      </c>
      <c r="DU57" s="18">
        <f t="shared" si="548"/>
        <v>0.23716895396045246</v>
      </c>
      <c r="DV57" s="18">
        <f t="shared" si="549"/>
        <v>0.44284073202686258</v>
      </c>
      <c r="DW57" s="18">
        <f t="shared" si="550"/>
        <v>0.37557911908975439</v>
      </c>
      <c r="DX57" s="18">
        <f t="shared" si="551"/>
        <v>0.39447717279131633</v>
      </c>
      <c r="DY57" s="18">
        <f t="shared" si="552"/>
        <v>0.32475191289310645</v>
      </c>
      <c r="DZ57" s="18">
        <f t="shared" si="553"/>
        <v>0.31335953705704367</v>
      </c>
      <c r="EA57" s="18">
        <f t="shared" si="554"/>
        <v>0.4985189325211774</v>
      </c>
      <c r="EB57" s="18">
        <f t="shared" si="555"/>
        <v>0.52200202193932976</v>
      </c>
      <c r="EC57" s="18">
        <f t="shared" si="556"/>
        <v>0.15931429985453094</v>
      </c>
      <c r="ED57" s="18">
        <f t="shared" si="557"/>
        <v>0.24191310895345874</v>
      </c>
      <c r="EE57" s="18">
        <f t="shared" si="558"/>
        <v>0.10138040192952524</v>
      </c>
      <c r="EF57" s="18">
        <f t="shared" si="559"/>
        <v>0.27179028100933333</v>
      </c>
      <c r="EG57" s="18">
        <f t="shared" si="560"/>
        <v>6.2511375044077777E-2</v>
      </c>
      <c r="EH57" s="18">
        <f t="shared" si="561"/>
        <v>-0.12706994230588087</v>
      </c>
      <c r="EI57" s="18">
        <f t="shared" si="562"/>
        <v>3.7003127539675384E-2</v>
      </c>
      <c r="EJ57" s="18">
        <f t="shared" si="563"/>
        <v>7.6416033245658044E-2</v>
      </c>
      <c r="EK57" s="18">
        <f t="shared" si="564"/>
        <v>7.0231188620903939E-3</v>
      </c>
      <c r="EL57" s="18">
        <f t="shared" si="565"/>
        <v>1.1272536861457905E-2</v>
      </c>
      <c r="EM57" s="18">
        <f t="shared" si="566"/>
        <v>-1.0771717595650321E-2</v>
      </c>
      <c r="EN57" s="18">
        <f t="shared" si="567"/>
        <v>5.4516343683512769E-3</v>
      </c>
      <c r="EO57" s="18">
        <f t="shared" si="568"/>
        <v>5.8218277955619957E-2</v>
      </c>
      <c r="EP57" s="18">
        <f t="shared" si="569"/>
        <v>4.1403253232598969E-2</v>
      </c>
      <c r="EQ57" s="18">
        <f t="shared" si="570"/>
        <v>0.11134459285780718</v>
      </c>
      <c r="ER57" s="18">
        <f t="shared" si="571"/>
        <v>8.9642827289724281E-3</v>
      </c>
      <c r="ES57" s="18">
        <f t="shared" si="572"/>
        <v>0.23214630777573042</v>
      </c>
      <c r="ET57" s="18">
        <f t="shared" si="573"/>
        <v>0.20724060171991665</v>
      </c>
      <c r="EU57" s="18">
        <f t="shared" si="574"/>
        <v>5.3721492586030983E-2</v>
      </c>
      <c r="EV57" s="18">
        <f t="shared" si="575"/>
        <v>-7.2565016201201371E-2</v>
      </c>
      <c r="EW57" s="18">
        <f t="shared" si="576"/>
        <v>7.8280201524318249E-2</v>
      </c>
      <c r="EX57" s="18">
        <f t="shared" si="577"/>
        <v>9.9262599333810986E-2</v>
      </c>
      <c r="EY57" s="18">
        <f t="shared" si="578"/>
        <v>5.3598458074227473E-2</v>
      </c>
      <c r="EZ57" s="18">
        <f t="shared" si="579"/>
        <v>7.1637459962225813E-2</v>
      </c>
      <c r="FA57" s="18">
        <f t="shared" si="580"/>
        <v>7.2587879922348497E-2</v>
      </c>
      <c r="FB57" s="18">
        <f t="shared" si="581"/>
        <v>0.1179470058028973</v>
      </c>
      <c r="FC57" s="18">
        <f t="shared" si="582"/>
        <v>0.14509522954658971</v>
      </c>
      <c r="FD57" s="18">
        <f t="shared" si="583"/>
        <v>0.14626173623119199</v>
      </c>
      <c r="FE57" s="18">
        <f t="shared" si="584"/>
        <v>0.10252390826543989</v>
      </c>
      <c r="FF57" s="18">
        <f t="shared" si="585"/>
        <v>0.17143572367796978</v>
      </c>
      <c r="FG57" s="18">
        <f t="shared" si="586"/>
        <v>0.21981246571264634</v>
      </c>
      <c r="FH57" s="18">
        <f t="shared" si="587"/>
        <v>0.22656932740625835</v>
      </c>
      <c r="FI57" s="18">
        <f t="shared" si="588"/>
        <v>0.10688392182682604</v>
      </c>
      <c r="FJ57" s="18">
        <f t="shared" si="589"/>
        <v>0.11471242269911275</v>
      </c>
      <c r="FK57" s="18">
        <f t="shared" si="590"/>
        <v>0.14127819856237145</v>
      </c>
      <c r="FL57" s="18">
        <f t="shared" si="591"/>
        <v>0.16422675921828578</v>
      </c>
      <c r="FM57" s="18">
        <f t="shared" si="592"/>
        <v>0.12242316497058892</v>
      </c>
      <c r="FN57" s="18">
        <f t="shared" si="593"/>
        <v>0.11546030633340432</v>
      </c>
      <c r="FO57" s="18">
        <f t="shared" si="594"/>
        <v>-2.9581704677583476E-2</v>
      </c>
      <c r="FP57" s="18">
        <f t="shared" si="595"/>
        <v>4.7939333765836256E-3</v>
      </c>
      <c r="FQ57" s="18">
        <f t="shared" si="596"/>
        <v>-1.5602118088921535E-2</v>
      </c>
      <c r="FR57" s="18">
        <f t="shared" si="597"/>
        <v>-1.916216846078278E-2</v>
      </c>
      <c r="FS57" s="18">
        <f t="shared" si="598"/>
        <v>-0.12582718516501623</v>
      </c>
      <c r="FT57" s="18">
        <f t="shared" si="599"/>
        <v>-0.19026028763197411</v>
      </c>
      <c r="FU57" s="18">
        <f t="shared" si="600"/>
        <v>-0.22198962231905095</v>
      </c>
      <c r="FV57" s="18">
        <f t="shared" si="601"/>
        <v>-0.16747324753912041</v>
      </c>
      <c r="FW57" s="18">
        <f t="shared" si="602"/>
        <v>-0.23012648558028304</v>
      </c>
      <c r="FX57" s="18">
        <f t="shared" si="603"/>
        <v>-0.26141100076728252</v>
      </c>
      <c r="FY57" s="18">
        <f t="shared" si="604"/>
        <v>-0.20546882700949209</v>
      </c>
      <c r="FZ57" s="18">
        <f t="shared" si="605"/>
        <v>-0.15826513507409712</v>
      </c>
      <c r="GA57" s="18">
        <f t="shared" si="606"/>
        <v>-4.4940962929664763E-2</v>
      </c>
      <c r="GB57" s="18">
        <f t="shared" si="607"/>
        <v>-7.7263159856376662E-3</v>
      </c>
      <c r="GC57" s="18">
        <f t="shared" si="608"/>
        <v>5.6292926431023238E-2</v>
      </c>
      <c r="GD57" s="18">
        <f t="shared" si="609"/>
        <v>6.0802207871752056E-2</v>
      </c>
      <c r="GE57" s="18">
        <f t="shared" si="610"/>
        <v>0.11458406798623844</v>
      </c>
      <c r="GF57" s="18">
        <f t="shared" si="611"/>
        <v>0.24691642071387876</v>
      </c>
      <c r="GG57" s="18">
        <f t="shared" si="612"/>
        <v>0.3105747491318529</v>
      </c>
      <c r="GH57" s="18">
        <f t="shared" si="613"/>
        <v>0.25308778137045107</v>
      </c>
      <c r="GI57" s="18">
        <f t="shared" si="614"/>
        <v>0.37646257395607696</v>
      </c>
      <c r="GJ57" s="18">
        <f t="shared" si="615"/>
        <v>0.27034628740622058</v>
      </c>
      <c r="GK57" s="18">
        <f t="shared" si="616"/>
        <v>0.25473236450617898</v>
      </c>
      <c r="GL57" s="18">
        <f t="shared" si="617"/>
        <v>0.20394990547707526</v>
      </c>
      <c r="GM57" s="18">
        <f t="shared" si="618"/>
        <v>0.15209004849541641</v>
      </c>
      <c r="GN57" s="18">
        <f t="shared" si="619"/>
        <v>0.20346669928688255</v>
      </c>
      <c r="GO57" s="18">
        <f t="shared" si="620"/>
        <v>0.13789491386193276</v>
      </c>
      <c r="GP57" s="18">
        <f t="shared" si="621"/>
        <v>4.8911042434405472E-2</v>
      </c>
      <c r="GQ57" s="18">
        <f t="shared" si="622"/>
        <v>0.11371021128391035</v>
      </c>
      <c r="GR57" s="18">
        <f t="shared" si="623"/>
        <v>9.4148443366217194E-2</v>
      </c>
      <c r="GS57" s="18">
        <f t="shared" si="624"/>
        <v>-1.1835239218249693E-4</v>
      </c>
      <c r="GT57" s="18">
        <f t="shared" si="625"/>
        <v>4.2828018032681214E-5</v>
      </c>
      <c r="GU57" s="18">
        <f t="shared" si="626"/>
        <v>-2.3465692830363816E-2</v>
      </c>
      <c r="GV57" s="18">
        <f t="shared" si="627"/>
        <v>1.0948198942775988E-2</v>
      </c>
      <c r="GW57" s="18">
        <f t="shared" si="628"/>
        <v>-2.3629534551849574E-2</v>
      </c>
      <c r="GX57" s="18">
        <f t="shared" si="629"/>
        <v>-5.0404227347549901E-2</v>
      </c>
      <c r="GY57" s="18">
        <f t="shared" si="630"/>
        <v>-3.7665868946593961E-2</v>
      </c>
      <c r="GZ57" s="18">
        <f t="shared" si="631"/>
        <v>-7.6997672772240455E-2</v>
      </c>
      <c r="HA57" s="18">
        <f t="shared" si="632"/>
        <v>-7.3610042678839749E-2</v>
      </c>
      <c r="HB57" s="18">
        <f t="shared" si="633"/>
        <v>-4.1591546854049755E-2</v>
      </c>
      <c r="HC57" s="18">
        <f t="shared" si="634"/>
        <v>-9.9818436505479613E-2</v>
      </c>
      <c r="HD57" s="18">
        <f t="shared" si="635"/>
        <v>-8.1707251727616947E-2</v>
      </c>
      <c r="HE57" s="18">
        <f t="shared" si="636"/>
        <v>-2.9124675771722286E-2</v>
      </c>
      <c r="HF57" s="18">
        <f t="shared" si="637"/>
        <v>6.595735040406514E-2</v>
      </c>
      <c r="HG57" s="18">
        <f t="shared" si="638"/>
        <v>4.4929651746032917E-2</v>
      </c>
      <c r="HH57" s="18">
        <f t="shared" si="639"/>
        <v>0.11739095417725998</v>
      </c>
      <c r="HI57" s="18">
        <f t="shared" si="640"/>
        <v>6.0577355125177812E-2</v>
      </c>
      <c r="HJ57" s="18">
        <f t="shared" si="641"/>
        <v>8.0225949235319227E-2</v>
      </c>
      <c r="HK57" s="18">
        <f t="shared" si="642"/>
        <v>8.5135241623340407E-2</v>
      </c>
      <c r="HL57" s="18">
        <f t="shared" si="643"/>
        <v>5.6666610713052901E-2</v>
      </c>
      <c r="HM57" s="18">
        <f t="shared" si="644"/>
        <v>3.8144139266361732E-2</v>
      </c>
      <c r="HN57" s="18">
        <f t="shared" si="645"/>
        <v>6.4416952171910014E-2</v>
      </c>
      <c r="HO57" s="18">
        <f t="shared" si="646"/>
        <v>2.3566294873127669E-2</v>
      </c>
      <c r="HP57" s="18">
        <f t="shared" si="647"/>
        <v>7.1417023005294178E-2</v>
      </c>
      <c r="HQ57" s="18">
        <f t="shared" si="648"/>
        <v>3.2470982913427537E-2</v>
      </c>
      <c r="HR57" s="18">
        <f t="shared" si="649"/>
        <v>-3.2328363749864142E-2</v>
      </c>
      <c r="HS57" s="18">
        <f t="shared" si="650"/>
        <v>-4.0307268461844292E-2</v>
      </c>
      <c r="HT57" s="18">
        <f t="shared" si="651"/>
        <v>-8.2546147284046856E-2</v>
      </c>
      <c r="HU57" s="18">
        <f t="shared" si="652"/>
        <v>-0.1066124752026566</v>
      </c>
      <c r="HV57" s="18">
        <f t="shared" si="653"/>
        <v>-0.10053170343500117</v>
      </c>
      <c r="HW57" s="18">
        <f t="shared" si="654"/>
        <v>-0.16608872013627896</v>
      </c>
      <c r="HX57" s="18">
        <f t="shared" si="655"/>
        <v>-0.18267711681063048</v>
      </c>
      <c r="HY57" s="18">
        <f t="shared" si="656"/>
        <v>-0.11076869552147894</v>
      </c>
      <c r="HZ57" s="18">
        <f t="shared" si="657"/>
        <v>-0.13408045242737343</v>
      </c>
      <c r="IA57" s="18">
        <f t="shared" si="658"/>
        <v>-0.1046869259294041</v>
      </c>
      <c r="IB57" s="18">
        <f t="shared" si="659"/>
        <v>-0.14055712312603275</v>
      </c>
      <c r="IC57" s="18">
        <f t="shared" si="660"/>
        <v>-0.15649387021373318</v>
      </c>
      <c r="ID57" s="18">
        <f t="shared" si="661"/>
        <v>-0.13878327817607616</v>
      </c>
      <c r="IE57" s="18">
        <f t="shared" si="662"/>
        <v>-0.17410717450552826</v>
      </c>
      <c r="IF57" s="18">
        <f t="shared" si="663"/>
        <v>-0.2041178195127723</v>
      </c>
      <c r="IG57" s="18">
        <f t="shared" si="664"/>
        <v>-0.23633763600136726</v>
      </c>
      <c r="IH57" s="18">
        <f t="shared" si="665"/>
        <v>-0.27098689551804667</v>
      </c>
      <c r="II57" s="18">
        <f t="shared" si="666"/>
        <v>-0.19121499101501305</v>
      </c>
      <c r="IJ57" s="18">
        <f t="shared" si="667"/>
        <v>-0.12739167705686227</v>
      </c>
      <c r="IK57" s="18">
        <f t="shared" si="668"/>
        <v>-0.21166427935136167</v>
      </c>
      <c r="IL57" s="18">
        <f t="shared" si="669"/>
        <v>-0.23446522048466434</v>
      </c>
      <c r="IM57" s="18">
        <f t="shared" si="670"/>
        <v>-0.26934987443117875</v>
      </c>
      <c r="IN57" s="18">
        <f t="shared" si="671"/>
        <v>-0.23754869380615351</v>
      </c>
      <c r="IO57" s="18">
        <f t="shared" si="672"/>
        <v>-0.17323196900691384</v>
      </c>
      <c r="IP57" s="18">
        <f t="shared" si="673"/>
        <v>-0.27878255985176759</v>
      </c>
      <c r="IQ57" s="18">
        <f t="shared" si="674"/>
        <v>-0.23197080814768289</v>
      </c>
      <c r="IR57" s="18">
        <f t="shared" si="675"/>
        <v>-0.26538106542312956</v>
      </c>
      <c r="IS57" s="18">
        <f t="shared" si="674"/>
        <v>-0.25595768542192965</v>
      </c>
      <c r="IT57" s="18">
        <f t="shared" si="674"/>
        <v>-0.32126235534259351</v>
      </c>
      <c r="IU57" s="18">
        <f t="shared" si="674"/>
        <v>-0.46504946050314255</v>
      </c>
      <c r="IV57" s="18">
        <f t="shared" si="674"/>
        <v>-0.51438683662409046</v>
      </c>
      <c r="IW57" s="18">
        <f t="shared" si="674"/>
        <v>-0.48030687437950625</v>
      </c>
      <c r="IX57" s="18">
        <f t="shared" si="674"/>
        <v>-0.50734506699648774</v>
      </c>
      <c r="IY57" s="18">
        <f t="shared" si="674"/>
        <v>-0.50369559778056394</v>
      </c>
      <c r="IZ57" s="18">
        <f t="shared" si="674"/>
        <v>-0.46274500145161768</v>
      </c>
      <c r="JA57" s="18">
        <f t="shared" si="674"/>
        <v>-0.4984747699321721</v>
      </c>
      <c r="JB57" s="18">
        <f t="shared" si="674"/>
        <v>-0.40486699326338382</v>
      </c>
      <c r="JC57" s="18">
        <f t="shared" si="674"/>
        <v>-0.51815080880566011</v>
      </c>
      <c r="JD57" s="18">
        <f t="shared" si="674"/>
        <v>-0.48124486553365908</v>
      </c>
      <c r="JE57" s="18">
        <f t="shared" si="674"/>
        <v>-0.37742877756460003</v>
      </c>
      <c r="JF57" s="18">
        <f t="shared" si="674"/>
        <v>-0.34873399545864736</v>
      </c>
      <c r="JG57" s="18">
        <f t="shared" si="674"/>
        <v>-0.20802301576232651</v>
      </c>
      <c r="JH57" s="18">
        <f t="shared" si="674"/>
        <v>-0.12196593144905754</v>
      </c>
      <c r="JI57" s="18">
        <f t="shared" si="674"/>
        <v>-6.758941031393173E-2</v>
      </c>
      <c r="JJ57" s="18">
        <f t="shared" si="674"/>
        <v>4.0025283523224875E-2</v>
      </c>
      <c r="JK57" s="18">
        <f t="shared" si="674"/>
        <v>0.16848411911330596</v>
      </c>
      <c r="JL57" s="18">
        <f t="shared" si="674"/>
        <v>0.21250270130061311</v>
      </c>
      <c r="JM57" s="18">
        <f t="shared" si="674"/>
        <v>0.15755370277126279</v>
      </c>
      <c r="JN57" s="18">
        <f t="shared" si="676"/>
        <v>9.7034681788600974E-2</v>
      </c>
      <c r="JO57" s="18">
        <f t="shared" si="676"/>
        <v>0.26696489493572684</v>
      </c>
      <c r="JP57" s="18">
        <f t="shared" si="676"/>
        <v>0.46570732948788063</v>
      </c>
      <c r="JQ57" s="18">
        <f t="shared" si="676"/>
        <v>0.22717281114802468</v>
      </c>
      <c r="JR57" s="18">
        <f t="shared" si="676"/>
        <v>0.35032983258924166</v>
      </c>
      <c r="JS57" s="18">
        <f t="shared" si="676"/>
        <v>0.61940162664505483</v>
      </c>
      <c r="JT57" s="18">
        <f t="shared" si="676"/>
        <v>0.26625358895313611</v>
      </c>
      <c r="JU57" s="18">
        <f t="shared" si="676"/>
        <v>0.26621419981531025</v>
      </c>
      <c r="JV57" s="18">
        <f t="shared" si="676"/>
        <v>0.20487324728811673</v>
      </c>
      <c r="JW57" s="18">
        <f t="shared" si="676"/>
        <v>0.16140101124022088</v>
      </c>
      <c r="JX57" s="18">
        <f t="shared" si="676"/>
        <v>0.13009800955892747</v>
      </c>
      <c r="JY57" s="18">
        <f t="shared" si="676"/>
        <v>0.35549290777169218</v>
      </c>
      <c r="JZ57" s="18">
        <f t="shared" si="676"/>
        <v>0.4783766654704722</v>
      </c>
      <c r="KA57" s="18">
        <f t="shared" si="676"/>
        <v>0.44488539996598542</v>
      </c>
      <c r="KB57" s="18">
        <f t="shared" si="676"/>
        <v>0.13147331402048867</v>
      </c>
      <c r="KC57" s="18">
        <f t="shared" si="676"/>
        <v>0.31584055219274632</v>
      </c>
      <c r="KD57" s="18">
        <f t="shared" si="676"/>
        <v>0.16114463741727802</v>
      </c>
      <c r="KE57" s="18">
        <f t="shared" si="676"/>
        <v>-1.25752959877099E-2</v>
      </c>
      <c r="KF57" s="18">
        <f t="shared" si="676"/>
        <v>0.3247646778812292</v>
      </c>
      <c r="KG57" s="18">
        <f t="shared" si="676"/>
        <v>0.10282983521127664</v>
      </c>
      <c r="KH57" s="18">
        <f t="shared" si="676"/>
        <v>0.14089485384798883</v>
      </c>
      <c r="KI57" s="18">
        <f t="shared" si="676"/>
        <v>0.20302290214722118</v>
      </c>
      <c r="KJ57" s="18">
        <f t="shared" si="676"/>
        <v>0.21983162403187584</v>
      </c>
      <c r="KK57" s="18">
        <f t="shared" si="676"/>
        <v>2.2248212454956118E-2</v>
      </c>
      <c r="KL57" s="18">
        <f t="shared" si="676"/>
        <v>9.8394229167460212E-2</v>
      </c>
      <c r="KM57" s="18">
        <f t="shared" si="676"/>
        <v>6.8553271904139956E-2</v>
      </c>
      <c r="KN57" s="18">
        <f t="shared" si="677"/>
        <v>0.25488935252776712</v>
      </c>
      <c r="KO57" s="18">
        <f t="shared" si="678"/>
        <v>0.10970797654724951</v>
      </c>
      <c r="KP57" s="18">
        <f t="shared" si="678"/>
        <v>9.8913879325597254E-2</v>
      </c>
      <c r="KQ57" s="18">
        <f t="shared" si="678"/>
        <v>0.13098647559574217</v>
      </c>
      <c r="KR57" s="18">
        <f t="shared" si="678"/>
        <v>9.1602705488260217E-2</v>
      </c>
      <c r="KS57" s="18">
        <f t="shared" si="678"/>
        <v>0.17137724056539128</v>
      </c>
      <c r="KT57" s="18">
        <f t="shared" si="678"/>
        <v>0.25184143846469098</v>
      </c>
      <c r="KU57" s="18">
        <f t="shared" si="678"/>
        <v>0.16562421871739641</v>
      </c>
      <c r="KV57" s="18">
        <f t="shared" si="678"/>
        <v>0.14782283164337606</v>
      </c>
      <c r="KW57" s="18">
        <f t="shared" si="678"/>
        <v>0.13273364303881152</v>
      </c>
      <c r="KX57" s="18">
        <f t="shared" si="678"/>
        <v>8.5991151519731135E-2</v>
      </c>
      <c r="KY57" s="18">
        <f t="shared" si="678"/>
        <v>0.11805268187875928</v>
      </c>
      <c r="KZ57" s="18">
        <f t="shared" si="678"/>
        <v>1.7172283624738771E-2</v>
      </c>
      <c r="LA57" s="18">
        <f t="shared" si="678"/>
        <v>-0.29126882994034153</v>
      </c>
      <c r="LB57" s="18">
        <f t="shared" si="678"/>
        <v>-0.14443765881466963</v>
      </c>
      <c r="LC57" s="18">
        <f t="shared" si="678"/>
        <v>-0.15238757853699092</v>
      </c>
      <c r="LD57" s="18">
        <f t="shared" si="678"/>
        <v>-0.35136015588999103</v>
      </c>
      <c r="LE57" s="18">
        <f t="shared" si="678"/>
        <v>-0.2819113782756304</v>
      </c>
      <c r="LF57" s="18">
        <f t="shared" si="678"/>
        <v>-0.29040850045228128</v>
      </c>
      <c r="LG57" s="18">
        <f t="shared" si="678"/>
        <v>-0.22271276261812223</v>
      </c>
      <c r="LH57" s="18">
        <f t="shared" si="678"/>
        <v>-0.40164536655576721</v>
      </c>
      <c r="LI57" s="18">
        <f t="shared" si="678"/>
        <v>-0.27132432550556007</v>
      </c>
      <c r="LJ57" s="18">
        <f t="shared" si="678"/>
        <v>-0.39147835052141144</v>
      </c>
      <c r="LK57" s="18">
        <f t="shared" si="678"/>
        <v>-0.37132353412263497</v>
      </c>
      <c r="LL57" s="18">
        <f t="shared" si="678"/>
        <v>-0.38262265984362376</v>
      </c>
      <c r="LM57" s="18">
        <f t="shared" si="678"/>
        <v>-3.3190530293928822E-2</v>
      </c>
      <c r="LN57" s="18">
        <f t="shared" si="678"/>
        <v>-0.12738907535693955</v>
      </c>
      <c r="LO57" s="18">
        <f t="shared" si="678"/>
        <v>-0.18917058724158631</v>
      </c>
      <c r="LP57" s="18">
        <f t="shared" si="678"/>
        <v>0.12339359168122543</v>
      </c>
      <c r="LQ57" s="18">
        <f t="shared" si="678"/>
        <v>1.8919295116963664E-2</v>
      </c>
      <c r="LR57" s="18">
        <f t="shared" si="678"/>
        <v>-0.20998721652746055</v>
      </c>
      <c r="LS57" s="18">
        <f t="shared" si="678"/>
        <v>-0.22306185657129929</v>
      </c>
      <c r="LT57" s="18">
        <f t="shared" si="678"/>
        <v>-3.8554685060677829E-2</v>
      </c>
      <c r="LU57" s="18">
        <f t="shared" si="678"/>
        <v>-5.9003722976713635E-2</v>
      </c>
      <c r="LV57" s="18">
        <f t="shared" si="678"/>
        <v>-7.1996258035178617E-2</v>
      </c>
      <c r="LW57" s="18">
        <f t="shared" si="678"/>
        <v>-7.6660051509432225E-2</v>
      </c>
      <c r="LX57" s="18">
        <f t="shared" si="678"/>
        <v>5.3244714017495864E-2</v>
      </c>
      <c r="LY57" s="18">
        <f t="shared" ref="LY57:NG60" si="681">LY38/LM38-1</f>
        <v>4.2841299569414737E-2</v>
      </c>
      <c r="LZ57" s="18">
        <f t="shared" si="681"/>
        <v>8.9608424944874976E-2</v>
      </c>
      <c r="MA57" s="18">
        <f t="shared" si="681"/>
        <v>0.27003740304194079</v>
      </c>
      <c r="MB57" s="18">
        <f t="shared" si="681"/>
        <v>8.3849961992615851E-2</v>
      </c>
      <c r="MC57" s="18">
        <f t="shared" si="681"/>
        <v>8.1891849276521489E-2</v>
      </c>
      <c r="MD57" s="18">
        <f t="shared" si="681"/>
        <v>0.32603252977859754</v>
      </c>
      <c r="ME57" s="18">
        <f t="shared" si="681"/>
        <v>0.44511603825659396</v>
      </c>
      <c r="MF57" s="18">
        <f t="shared" si="681"/>
        <v>0.43937020527854753</v>
      </c>
      <c r="MG57" s="18">
        <f t="shared" si="681"/>
        <v>0.35660005987213683</v>
      </c>
      <c r="MH57" s="18">
        <f t="shared" si="681"/>
        <v>0.48078084490706829</v>
      </c>
      <c r="MI57" s="18">
        <f t="shared" si="681"/>
        <v>0.61056423499087575</v>
      </c>
      <c r="MJ57" s="18">
        <f t="shared" si="681"/>
        <v>0.4637147334755376</v>
      </c>
      <c r="MK57" s="18">
        <f t="shared" si="681"/>
        <v>0.4250209528707245</v>
      </c>
      <c r="ML57" s="18">
        <f t="shared" si="681"/>
        <v>0.45157237142188333</v>
      </c>
      <c r="MM57" s="18">
        <f t="shared" si="681"/>
        <v>0.40590250425612995</v>
      </c>
      <c r="MN57" s="18">
        <f t="shared" si="681"/>
        <v>0.54876602546660158</v>
      </c>
      <c r="MO57" s="18">
        <f t="shared" si="681"/>
        <v>0.62466045237062939</v>
      </c>
      <c r="MP57" s="18">
        <f t="shared" si="681"/>
        <v>0.65140897573748124</v>
      </c>
      <c r="MQ57" s="18">
        <f t="shared" si="681"/>
        <v>0.44315779607028505</v>
      </c>
      <c r="MR57" s="18">
        <f t="shared" si="681"/>
        <v>0.34489927663020192</v>
      </c>
      <c r="MS57" s="18">
        <f t="shared" si="681"/>
        <v>0.3484720929065781</v>
      </c>
      <c r="MT57" s="18">
        <f t="shared" si="681"/>
        <v>0.25264286007817338</v>
      </c>
      <c r="MU57" s="18">
        <f t="shared" si="681"/>
        <v>0.19943706686955887</v>
      </c>
      <c r="MV57" s="18">
        <f t="shared" si="681"/>
        <v>0.18442117752333687</v>
      </c>
      <c r="MW57" s="18">
        <f t="shared" si="681"/>
        <v>0.26652756556708335</v>
      </c>
      <c r="MX57" s="18">
        <f t="shared" si="681"/>
        <v>0.18212711814849958</v>
      </c>
      <c r="MY57" s="18">
        <f t="shared" si="681"/>
        <v>0.1587586010262525</v>
      </c>
      <c r="MZ57" s="18">
        <f t="shared" si="681"/>
        <v>6.7875237890537621E-2</v>
      </c>
      <c r="NA57" s="18">
        <f t="shared" si="681"/>
        <v>4.3888978695917569E-2</v>
      </c>
      <c r="NB57" s="18">
        <f t="shared" si="681"/>
        <v>-1.4648316774148018E-2</v>
      </c>
      <c r="NC57" s="18">
        <f t="shared" si="681"/>
        <v>-4.3864474206017801E-2</v>
      </c>
      <c r="ND57" s="18">
        <f t="shared" si="681"/>
        <v>2.9870946265995624E-2</v>
      </c>
      <c r="NE57" s="18">
        <f t="shared" si="681"/>
        <v>-2.1703255372885755E-2</v>
      </c>
      <c r="NF57" s="18">
        <f t="shared" si="681"/>
        <v>-1.7022832954433076E-2</v>
      </c>
      <c r="NG57" s="18">
        <f t="shared" si="681"/>
        <v>-7.6631306483471495E-2</v>
      </c>
      <c r="NH57" s="18">
        <f t="shared" si="680"/>
        <v>-6.8815666157970079E-2</v>
      </c>
      <c r="NI57" s="18">
        <f t="shared" si="680"/>
        <v>-0.11193512803900341</v>
      </c>
      <c r="NJ57" s="18">
        <f t="shared" si="680"/>
        <v>-5.9644440925271214E-2</v>
      </c>
      <c r="NK57" s="18">
        <f t="shared" si="680"/>
        <v>-0.13761850528119257</v>
      </c>
      <c r="NL57" s="18">
        <f t="shared" si="680"/>
        <v>-8.6247949431353832E-2</v>
      </c>
      <c r="NM57" s="18">
        <f t="shared" si="680"/>
        <v>-0.13437626877733233</v>
      </c>
      <c r="NN57" s="18">
        <f t="shared" si="680"/>
        <v>-5.3870337792675249E-2</v>
      </c>
      <c r="NO57" s="18">
        <f t="shared" si="680"/>
        <v>-4.5520131761586091E-3</v>
      </c>
      <c r="NP57" s="18">
        <f t="shared" si="680"/>
        <v>-3.9663275351277005E-2</v>
      </c>
      <c r="NQ57" s="18">
        <f t="shared" si="680"/>
        <v>1.21248211154521E-2</v>
      </c>
      <c r="NR57" s="18">
        <f t="shared" si="680"/>
        <v>-4.1688020063005649E-2</v>
      </c>
      <c r="NS57" s="18">
        <f t="shared" si="680"/>
        <v>0.14659191738495658</v>
      </c>
      <c r="NT57" s="18">
        <f t="shared" si="680"/>
        <v>0.14821844310350163</v>
      </c>
      <c r="NU57" s="18">
        <f t="shared" si="680"/>
        <v>8.9554236748344618E-2</v>
      </c>
    </row>
    <row r="58" spans="1:385" outlineLevel="1" x14ac:dyDescent="0.75">
      <c r="A58" s="8" t="s">
        <v>22</v>
      </c>
      <c r="B58" s="19" t="s">
        <v>3</v>
      </c>
      <c r="C58" s="19" t="s">
        <v>3</v>
      </c>
      <c r="D58" s="19" t="s">
        <v>3</v>
      </c>
      <c r="E58" s="19" t="s">
        <v>3</v>
      </c>
      <c r="F58" s="19" t="s">
        <v>3</v>
      </c>
      <c r="G58" s="19" t="s">
        <v>3</v>
      </c>
      <c r="H58" s="19" t="s">
        <v>3</v>
      </c>
      <c r="I58" s="19" t="s">
        <v>3</v>
      </c>
      <c r="J58" s="19" t="s">
        <v>3</v>
      </c>
      <c r="K58" s="19" t="s">
        <v>3</v>
      </c>
      <c r="L58" s="19" t="s">
        <v>3</v>
      </c>
      <c r="M58" s="19" t="s">
        <v>3</v>
      </c>
      <c r="N58" s="19" t="s">
        <v>3</v>
      </c>
      <c r="O58" s="19" t="s">
        <v>3</v>
      </c>
      <c r="P58" s="19" t="s">
        <v>3</v>
      </c>
      <c r="Q58" s="19" t="s">
        <v>3</v>
      </c>
      <c r="R58" s="19" t="s">
        <v>3</v>
      </c>
      <c r="S58" s="19" t="s">
        <v>3</v>
      </c>
      <c r="T58" s="19" t="s">
        <v>3</v>
      </c>
      <c r="U58" s="19" t="s">
        <v>3</v>
      </c>
      <c r="V58" s="19" t="s">
        <v>3</v>
      </c>
      <c r="W58" s="19" t="s">
        <v>3</v>
      </c>
      <c r="X58" s="19" t="s">
        <v>3</v>
      </c>
      <c r="Y58" s="19" t="s">
        <v>3</v>
      </c>
      <c r="Z58" s="19" t="s">
        <v>3</v>
      </c>
      <c r="AA58" s="19" t="s">
        <v>3</v>
      </c>
      <c r="AB58" s="19" t="s">
        <v>3</v>
      </c>
      <c r="AC58" s="19" t="s">
        <v>3</v>
      </c>
      <c r="AD58" s="19" t="s">
        <v>3</v>
      </c>
      <c r="AE58" s="19" t="s">
        <v>3</v>
      </c>
      <c r="AF58" s="19" t="s">
        <v>3</v>
      </c>
      <c r="AG58" s="19" t="s">
        <v>3</v>
      </c>
      <c r="AH58" s="19" t="s">
        <v>3</v>
      </c>
      <c r="AI58" s="19" t="s">
        <v>3</v>
      </c>
      <c r="AJ58" s="19" t="s">
        <v>3</v>
      </c>
      <c r="AK58" s="19" t="s">
        <v>3</v>
      </c>
      <c r="AL58" s="19" t="s">
        <v>3</v>
      </c>
      <c r="AM58" s="19" t="s">
        <v>3</v>
      </c>
      <c r="AN58" s="19" t="s">
        <v>3</v>
      </c>
      <c r="AO58" s="19" t="s">
        <v>3</v>
      </c>
      <c r="AP58" s="19" t="s">
        <v>3</v>
      </c>
      <c r="AQ58" s="19" t="s">
        <v>3</v>
      </c>
      <c r="AR58" s="19" t="s">
        <v>3</v>
      </c>
      <c r="AS58" s="19" t="s">
        <v>3</v>
      </c>
      <c r="AT58" s="19" t="s">
        <v>3</v>
      </c>
      <c r="AU58" s="19" t="s">
        <v>3</v>
      </c>
      <c r="AV58" s="19" t="s">
        <v>3</v>
      </c>
      <c r="AW58" s="19" t="s">
        <v>3</v>
      </c>
      <c r="AX58" s="19" t="s">
        <v>3</v>
      </c>
      <c r="AY58" s="19" t="s">
        <v>3</v>
      </c>
      <c r="AZ58" s="19" t="s">
        <v>3</v>
      </c>
      <c r="BA58" s="19" t="s">
        <v>3</v>
      </c>
      <c r="BB58" s="19" t="s">
        <v>3</v>
      </c>
      <c r="BC58" s="19" t="s">
        <v>3</v>
      </c>
      <c r="BD58" s="19" t="s">
        <v>3</v>
      </c>
      <c r="BE58" s="19" t="s">
        <v>3</v>
      </c>
      <c r="BF58" s="19" t="s">
        <v>3</v>
      </c>
      <c r="BG58" s="19" t="s">
        <v>3</v>
      </c>
      <c r="BH58" s="19" t="s">
        <v>3</v>
      </c>
      <c r="BI58" s="19" t="s">
        <v>3</v>
      </c>
      <c r="BJ58" s="19" t="s">
        <v>3</v>
      </c>
      <c r="BK58" s="19" t="s">
        <v>3</v>
      </c>
      <c r="BL58" s="19" t="s">
        <v>3</v>
      </c>
      <c r="BM58" s="19" t="s">
        <v>3</v>
      </c>
      <c r="BN58" s="19" t="s">
        <v>3</v>
      </c>
      <c r="BO58" s="19" t="s">
        <v>3</v>
      </c>
      <c r="BP58" s="19" t="s">
        <v>3</v>
      </c>
      <c r="BQ58" s="19" t="s">
        <v>3</v>
      </c>
      <c r="BR58" s="19" t="s">
        <v>3</v>
      </c>
      <c r="BS58" s="19" t="s">
        <v>3</v>
      </c>
      <c r="BT58" s="19" t="s">
        <v>3</v>
      </c>
      <c r="BU58" s="19">
        <f t="shared" si="496"/>
        <v>0.32617388695272265</v>
      </c>
      <c r="BV58" s="19">
        <f t="shared" si="497"/>
        <v>0.26028765366156326</v>
      </c>
      <c r="BW58" s="19">
        <f t="shared" si="498"/>
        <v>9.3094370566123574E-2</v>
      </c>
      <c r="BX58" s="19">
        <f t="shared" si="499"/>
        <v>5.7370538183726394E-2</v>
      </c>
      <c r="BY58" s="19">
        <f t="shared" si="500"/>
        <v>0.15268244317878898</v>
      </c>
      <c r="BZ58" s="19">
        <f t="shared" si="501"/>
        <v>0.19336667411608222</v>
      </c>
      <c r="CA58" s="19">
        <f t="shared" si="502"/>
        <v>8.5955040084775947E-2</v>
      </c>
      <c r="CB58" s="19">
        <f t="shared" si="503"/>
        <v>0.24194404375637002</v>
      </c>
      <c r="CC58" s="19">
        <f t="shared" si="504"/>
        <v>0.56045630141719971</v>
      </c>
      <c r="CD58" s="19">
        <f t="shared" si="505"/>
        <v>0.26589233211978192</v>
      </c>
      <c r="CE58" s="19">
        <f t="shared" si="506"/>
        <v>0.14137660172844102</v>
      </c>
      <c r="CF58" s="19">
        <f t="shared" si="507"/>
        <v>0.23511719505047046</v>
      </c>
      <c r="CG58" s="19">
        <f t="shared" si="508"/>
        <v>0.21774638625552933</v>
      </c>
      <c r="CH58" s="19">
        <f t="shared" si="509"/>
        <v>-0.10567877162991113</v>
      </c>
      <c r="CI58" s="19">
        <f t="shared" si="510"/>
        <v>-2.9068308517787189E-2</v>
      </c>
      <c r="CJ58" s="19">
        <f t="shared" si="511"/>
        <v>-1.6998560374261729E-2</v>
      </c>
      <c r="CK58" s="19">
        <f t="shared" si="512"/>
        <v>-7.4037851674552013E-2</v>
      </c>
      <c r="CL58" s="19">
        <f t="shared" si="513"/>
        <v>-0.18187348031149475</v>
      </c>
      <c r="CM58" s="19">
        <f t="shared" si="514"/>
        <v>-0.1203264969180543</v>
      </c>
      <c r="CN58" s="19">
        <f t="shared" si="515"/>
        <v>-9.8380916982378941E-2</v>
      </c>
      <c r="CO58" s="19">
        <f t="shared" si="516"/>
        <v>-0.35043538797137219</v>
      </c>
      <c r="CP58" s="19">
        <f t="shared" si="517"/>
        <v>-0.30598279070115941</v>
      </c>
      <c r="CQ58" s="19">
        <f t="shared" si="518"/>
        <v>-0.16877262055621534</v>
      </c>
      <c r="CR58" s="19">
        <f t="shared" si="519"/>
        <v>-0.19124145541091797</v>
      </c>
      <c r="CS58" s="19">
        <f t="shared" si="520"/>
        <v>-0.1343256112004706</v>
      </c>
      <c r="CT58" s="19">
        <f t="shared" si="521"/>
        <v>3.6247770824318959E-2</v>
      </c>
      <c r="CU58" s="19">
        <f t="shared" si="522"/>
        <v>0.12018228812601772</v>
      </c>
      <c r="CV58" s="19">
        <f t="shared" si="523"/>
        <v>7.3728736214038193E-3</v>
      </c>
      <c r="CW58" s="19">
        <f t="shared" si="524"/>
        <v>0.13541573827010667</v>
      </c>
      <c r="CX58" s="19">
        <f t="shared" si="525"/>
        <v>8.667650507497604E-2</v>
      </c>
      <c r="CY58" s="19">
        <f t="shared" si="526"/>
        <v>3.1606564595859865E-2</v>
      </c>
      <c r="CZ58" s="19">
        <f t="shared" si="527"/>
        <v>-4.3199321751917763E-2</v>
      </c>
      <c r="DA58" s="19">
        <f t="shared" si="528"/>
        <v>5.9326251768698768E-3</v>
      </c>
      <c r="DB58" s="19">
        <f t="shared" si="529"/>
        <v>-8.134646008700841E-3</v>
      </c>
      <c r="DC58" s="19">
        <f t="shared" si="530"/>
        <v>-4.8443852644158847E-2</v>
      </c>
      <c r="DD58" s="19">
        <f t="shared" si="531"/>
        <v>0.12189512123967106</v>
      </c>
      <c r="DE58" s="19">
        <f t="shared" si="532"/>
        <v>4.8194098538020258E-2</v>
      </c>
      <c r="DF58" s="19">
        <f t="shared" si="533"/>
        <v>0.18329542747629191</v>
      </c>
      <c r="DG58" s="19">
        <f t="shared" si="534"/>
        <v>-8.1927886082874601E-2</v>
      </c>
      <c r="DH58" s="19">
        <f t="shared" si="535"/>
        <v>2.7621520367642649E-2</v>
      </c>
      <c r="DI58" s="19">
        <f t="shared" si="536"/>
        <v>-4.2187681884371608E-2</v>
      </c>
      <c r="DJ58" s="19">
        <f t="shared" si="537"/>
        <v>0.1358429692200076</v>
      </c>
      <c r="DK58" s="19">
        <f t="shared" si="538"/>
        <v>0.1611371115805309</v>
      </c>
      <c r="DL58" s="19">
        <f t="shared" si="539"/>
        <v>0.18539051829667885</v>
      </c>
      <c r="DM58" s="19">
        <f t="shared" si="540"/>
        <v>0.32810760358548907</v>
      </c>
      <c r="DN58" s="19">
        <f t="shared" si="541"/>
        <v>0.33059263895723867</v>
      </c>
      <c r="DO58" s="19">
        <f t="shared" si="542"/>
        <v>0.21763541323136604</v>
      </c>
      <c r="DP58" s="19">
        <f t="shared" si="543"/>
        <v>6.889824372392539E-2</v>
      </c>
      <c r="DQ58" s="19">
        <f t="shared" si="544"/>
        <v>0.32541073776729013</v>
      </c>
      <c r="DR58" s="19">
        <f t="shared" si="545"/>
        <v>0.1986439222263463</v>
      </c>
      <c r="DS58" s="19">
        <f t="shared" si="546"/>
        <v>0.38204993521535813</v>
      </c>
      <c r="DT58" s="19">
        <f t="shared" si="547"/>
        <v>0.37665353528719048</v>
      </c>
      <c r="DU58" s="19">
        <f t="shared" si="548"/>
        <v>0.29407555057204693</v>
      </c>
      <c r="DV58" s="19">
        <f t="shared" si="549"/>
        <v>0.46814814174385044</v>
      </c>
      <c r="DW58" s="19">
        <f t="shared" si="550"/>
        <v>0.46147726460080118</v>
      </c>
      <c r="DX58" s="19">
        <f t="shared" si="551"/>
        <v>0.4665996409237636</v>
      </c>
      <c r="DY58" s="19">
        <f t="shared" si="552"/>
        <v>0.34411213812220454</v>
      </c>
      <c r="DZ58" s="19">
        <f t="shared" si="553"/>
        <v>0.30885110436539431</v>
      </c>
      <c r="EA58" s="19">
        <f t="shared" si="554"/>
        <v>0.48125316978340305</v>
      </c>
      <c r="EB58" s="19">
        <f t="shared" si="555"/>
        <v>0.45603627616329812</v>
      </c>
      <c r="EC58" s="19">
        <f t="shared" si="556"/>
        <v>0.17318503159151466</v>
      </c>
      <c r="ED58" s="19">
        <f t="shared" si="557"/>
        <v>0.20089491699382389</v>
      </c>
      <c r="EE58" s="19">
        <f t="shared" si="558"/>
        <v>0.16188473817611926</v>
      </c>
      <c r="EF58" s="19">
        <f t="shared" si="559"/>
        <v>0.16940339008067995</v>
      </c>
      <c r="EG58" s="19">
        <f t="shared" si="560"/>
        <v>8.4488562820330237E-2</v>
      </c>
      <c r="EH58" s="19">
        <f t="shared" si="561"/>
        <v>-0.1002187087387989</v>
      </c>
      <c r="EI58" s="19">
        <f t="shared" si="562"/>
        <v>4.7736976607478887E-2</v>
      </c>
      <c r="EJ58" s="19">
        <f t="shared" si="563"/>
        <v>5.8074635927633844E-2</v>
      </c>
      <c r="EK58" s="19">
        <f t="shared" si="564"/>
        <v>-9.1606327578209745E-3</v>
      </c>
      <c r="EL58" s="19">
        <f t="shared" si="565"/>
        <v>3.4660877192428829E-2</v>
      </c>
      <c r="EM58" s="19">
        <f t="shared" si="566"/>
        <v>3.6335762154278139E-2</v>
      </c>
      <c r="EN58" s="19">
        <f t="shared" si="567"/>
        <v>6.2804409758075996E-2</v>
      </c>
      <c r="EO58" s="19">
        <f t="shared" si="568"/>
        <v>0.11374593112191667</v>
      </c>
      <c r="EP58" s="19">
        <f t="shared" si="569"/>
        <v>0.11361548095252583</v>
      </c>
      <c r="EQ58" s="19">
        <f t="shared" si="570"/>
        <v>0.12983819348734005</v>
      </c>
      <c r="ER58" s="19">
        <f t="shared" si="571"/>
        <v>8.7332245908088746E-2</v>
      </c>
      <c r="ES58" s="19">
        <f t="shared" si="572"/>
        <v>0.23891808804670345</v>
      </c>
      <c r="ET58" s="19">
        <f t="shared" si="573"/>
        <v>0.27988322040677249</v>
      </c>
      <c r="EU58" s="19">
        <f t="shared" si="574"/>
        <v>9.8900332317277018E-2</v>
      </c>
      <c r="EV58" s="19">
        <f t="shared" si="575"/>
        <v>-2.3646164682887605E-2</v>
      </c>
      <c r="EW58" s="19">
        <f t="shared" si="576"/>
        <v>9.4150844107346865E-2</v>
      </c>
      <c r="EX58" s="19">
        <f t="shared" si="577"/>
        <v>6.6217526949380545E-2</v>
      </c>
      <c r="EY58" s="19">
        <f t="shared" si="578"/>
        <v>1.3960746146602254E-2</v>
      </c>
      <c r="EZ58" s="19">
        <f t="shared" si="579"/>
        <v>4.6640642020546297E-2</v>
      </c>
      <c r="FA58" s="19">
        <f t="shared" si="580"/>
        <v>3.7796903376197344E-2</v>
      </c>
      <c r="FB58" s="19">
        <f t="shared" si="581"/>
        <v>9.1935646333319632E-2</v>
      </c>
      <c r="FC58" s="19">
        <f t="shared" si="582"/>
        <v>8.0850819904838778E-2</v>
      </c>
      <c r="FD58" s="19">
        <f t="shared" si="583"/>
        <v>0.10919878071941747</v>
      </c>
      <c r="FE58" s="19">
        <f t="shared" si="584"/>
        <v>0.11366873193394134</v>
      </c>
      <c r="FF58" s="19">
        <f t="shared" si="585"/>
        <v>0.14143759296940028</v>
      </c>
      <c r="FG58" s="19">
        <f t="shared" si="586"/>
        <v>0.15821839583817376</v>
      </c>
      <c r="FH58" s="19">
        <f t="shared" si="587"/>
        <v>0.18296186523295477</v>
      </c>
      <c r="FI58" s="19">
        <f t="shared" si="588"/>
        <v>0.11919781623959436</v>
      </c>
      <c r="FJ58" s="19">
        <f t="shared" si="589"/>
        <v>0.10425033600576628</v>
      </c>
      <c r="FK58" s="19">
        <f t="shared" si="590"/>
        <v>0.1573786919613096</v>
      </c>
      <c r="FL58" s="19">
        <f t="shared" si="591"/>
        <v>0.12437800622921968</v>
      </c>
      <c r="FM58" s="19">
        <f t="shared" si="592"/>
        <v>0.12408168286063126</v>
      </c>
      <c r="FN58" s="19">
        <f t="shared" si="593"/>
        <v>0.11501563072530163</v>
      </c>
      <c r="FO58" s="19">
        <f t="shared" si="594"/>
        <v>1.8423968025514048E-2</v>
      </c>
      <c r="FP58" s="19">
        <f t="shared" si="595"/>
        <v>2.7364419253502081E-2</v>
      </c>
      <c r="FQ58" s="19">
        <f t="shared" si="596"/>
        <v>-1.7819138458122663E-2</v>
      </c>
      <c r="FR58" s="19">
        <f t="shared" si="597"/>
        <v>-6.1530118827863745E-2</v>
      </c>
      <c r="FS58" s="19">
        <f t="shared" si="598"/>
        <v>-0.10846628739466746</v>
      </c>
      <c r="FT58" s="19">
        <f t="shared" si="599"/>
        <v>-0.16756099835469784</v>
      </c>
      <c r="FU58" s="19">
        <f t="shared" si="600"/>
        <v>-0.2136136877090089</v>
      </c>
      <c r="FV58" s="19">
        <f t="shared" si="601"/>
        <v>-0.16511470419000152</v>
      </c>
      <c r="FW58" s="19">
        <f t="shared" si="602"/>
        <v>-0.27234082991471675</v>
      </c>
      <c r="FX58" s="19">
        <f t="shared" si="603"/>
        <v>-0.23470193409407891</v>
      </c>
      <c r="FY58" s="19">
        <f t="shared" si="604"/>
        <v>-0.23061601113427066</v>
      </c>
      <c r="FZ58" s="19">
        <f t="shared" si="605"/>
        <v>-0.16689030227455726</v>
      </c>
      <c r="GA58" s="19">
        <f t="shared" si="606"/>
        <v>-4.7633655836736843E-2</v>
      </c>
      <c r="GB58" s="19">
        <f t="shared" si="607"/>
        <v>-5.8478299742216189E-2</v>
      </c>
      <c r="GC58" s="19">
        <f t="shared" si="608"/>
        <v>-1.6041398190504652E-2</v>
      </c>
      <c r="GD58" s="19">
        <f t="shared" si="609"/>
        <v>5.7747418641186599E-2</v>
      </c>
      <c r="GE58" s="19">
        <f t="shared" si="610"/>
        <v>0.1003516823988897</v>
      </c>
      <c r="GF58" s="19">
        <f t="shared" si="611"/>
        <v>0.21335195683337038</v>
      </c>
      <c r="GG58" s="19">
        <f t="shared" si="612"/>
        <v>0.2755003551082098</v>
      </c>
      <c r="GH58" s="19">
        <f t="shared" si="613"/>
        <v>0.22793329804113527</v>
      </c>
      <c r="GI58" s="19">
        <f t="shared" si="614"/>
        <v>0.40563499441204387</v>
      </c>
      <c r="GJ58" s="19">
        <f t="shared" si="615"/>
        <v>0.22530177239128535</v>
      </c>
      <c r="GK58" s="19">
        <f t="shared" si="616"/>
        <v>0.27221153522493902</v>
      </c>
      <c r="GL58" s="19">
        <f t="shared" si="617"/>
        <v>0.16821922437390957</v>
      </c>
      <c r="GM58" s="19">
        <f t="shared" si="618"/>
        <v>0.12086129773053123</v>
      </c>
      <c r="GN58" s="19">
        <f t="shared" si="619"/>
        <v>0.20871532153022354</v>
      </c>
      <c r="GO58" s="19">
        <f t="shared" si="620"/>
        <v>0.16616907491888755</v>
      </c>
      <c r="GP58" s="19">
        <f t="shared" si="621"/>
        <v>5.9646217530611612E-2</v>
      </c>
      <c r="GQ58" s="19">
        <f t="shared" si="622"/>
        <v>7.7952699666830938E-2</v>
      </c>
      <c r="GR58" s="19">
        <f t="shared" si="623"/>
        <v>8.9675043392695164E-2</v>
      </c>
      <c r="GS58" s="19">
        <f t="shared" si="624"/>
        <v>1.3319764740127527E-2</v>
      </c>
      <c r="GT58" s="19">
        <f t="shared" si="625"/>
        <v>1.5306714920517717E-2</v>
      </c>
      <c r="GU58" s="19">
        <f t="shared" si="626"/>
        <v>-2.3843085350499393E-2</v>
      </c>
      <c r="GV58" s="19">
        <f t="shared" si="627"/>
        <v>2.5944125184772959E-2</v>
      </c>
      <c r="GW58" s="19">
        <f t="shared" si="628"/>
        <v>-2.1829699086849064E-2</v>
      </c>
      <c r="GX58" s="19">
        <f t="shared" si="629"/>
        <v>-1.0628952572344197E-2</v>
      </c>
      <c r="GY58" s="19">
        <f t="shared" si="630"/>
        <v>-4.0995217836953257E-3</v>
      </c>
      <c r="GZ58" s="19">
        <f t="shared" si="631"/>
        <v>-8.6534357436573339E-2</v>
      </c>
      <c r="HA58" s="19">
        <f t="shared" si="632"/>
        <v>-6.8633597973365434E-2</v>
      </c>
      <c r="HB58" s="19">
        <f t="shared" si="633"/>
        <v>-3.7175167954514365E-2</v>
      </c>
      <c r="HC58" s="19">
        <f t="shared" si="634"/>
        <v>-7.2552406615402076E-2</v>
      </c>
      <c r="HD58" s="19">
        <f t="shared" si="635"/>
        <v>-6.797316174669088E-2</v>
      </c>
      <c r="HE58" s="19">
        <f t="shared" si="636"/>
        <v>-2.172085928058054E-2</v>
      </c>
      <c r="HF58" s="19">
        <f t="shared" si="637"/>
        <v>4.0199873636043604E-2</v>
      </c>
      <c r="HG58" s="19">
        <f t="shared" si="638"/>
        <v>3.7789822630012182E-2</v>
      </c>
      <c r="HH58" s="19">
        <f t="shared" si="639"/>
        <v>8.3713540031149725E-2</v>
      </c>
      <c r="HI58" s="19">
        <f t="shared" si="640"/>
        <v>3.1693937531126259E-2</v>
      </c>
      <c r="HJ58" s="19">
        <f t="shared" si="641"/>
        <v>5.7014320330607715E-2</v>
      </c>
      <c r="HK58" s="19">
        <f t="shared" si="642"/>
        <v>3.9391126382883446E-2</v>
      </c>
      <c r="HL58" s="19">
        <f t="shared" si="643"/>
        <v>5.3809307520489291E-2</v>
      </c>
      <c r="HM58" s="19">
        <f t="shared" si="644"/>
        <v>4.4688259357714921E-2</v>
      </c>
      <c r="HN58" s="19">
        <f t="shared" si="645"/>
        <v>5.0946317625575777E-2</v>
      </c>
      <c r="HO58" s="19">
        <f t="shared" si="646"/>
        <v>3.5536520685365058E-2</v>
      </c>
      <c r="HP58" s="19">
        <f t="shared" si="647"/>
        <v>6.5562588138159406E-2</v>
      </c>
      <c r="HQ58" s="19">
        <f t="shared" si="648"/>
        <v>2.3644226890648712E-2</v>
      </c>
      <c r="HR58" s="19">
        <f t="shared" si="649"/>
        <v>-6.5081417577081968E-3</v>
      </c>
      <c r="HS58" s="19">
        <f t="shared" si="650"/>
        <v>-1.1261372430492189E-2</v>
      </c>
      <c r="HT58" s="19">
        <f t="shared" si="651"/>
        <v>-5.3360703947138877E-2</v>
      </c>
      <c r="HU58" s="19">
        <f t="shared" si="652"/>
        <v>-2.9321469922314214E-2</v>
      </c>
      <c r="HV58" s="19">
        <f t="shared" si="653"/>
        <v>-4.9188543220210712E-2</v>
      </c>
      <c r="HW58" s="19">
        <f t="shared" si="654"/>
        <v>-0.13398801563952034</v>
      </c>
      <c r="HX58" s="19">
        <f t="shared" si="655"/>
        <v>-0.12230541533951911</v>
      </c>
      <c r="HY58" s="19">
        <f t="shared" si="656"/>
        <v>-9.400985416371288E-2</v>
      </c>
      <c r="HZ58" s="19">
        <f t="shared" si="657"/>
        <v>-9.5988061078815523E-2</v>
      </c>
      <c r="IA58" s="19">
        <f t="shared" si="658"/>
        <v>-0.1037662268436802</v>
      </c>
      <c r="IB58" s="19">
        <f t="shared" si="659"/>
        <v>-0.12552666733214835</v>
      </c>
      <c r="IC58" s="19">
        <f t="shared" si="660"/>
        <v>-0.15034957231708601</v>
      </c>
      <c r="ID58" s="19">
        <f t="shared" si="661"/>
        <v>-0.14932418298998806</v>
      </c>
      <c r="IE58" s="19">
        <f t="shared" si="662"/>
        <v>-0.16808960156956099</v>
      </c>
      <c r="IF58" s="19">
        <f t="shared" si="663"/>
        <v>-0.16226658931880378</v>
      </c>
      <c r="IG58" s="19">
        <f t="shared" si="664"/>
        <v>-0.24217861120178252</v>
      </c>
      <c r="IH58" s="19">
        <f t="shared" si="665"/>
        <v>-0.24318344979024931</v>
      </c>
      <c r="II58" s="19">
        <f t="shared" si="666"/>
        <v>-0.18266196743156593</v>
      </c>
      <c r="IJ58" s="19">
        <f t="shared" si="667"/>
        <v>-0.17567863776577752</v>
      </c>
      <c r="IK58" s="19">
        <f t="shared" si="668"/>
        <v>-0.15972952180798705</v>
      </c>
      <c r="IL58" s="19">
        <f t="shared" si="669"/>
        <v>-0.21291835099780665</v>
      </c>
      <c r="IM58" s="19">
        <f t="shared" si="670"/>
        <v>-0.23940271260336543</v>
      </c>
      <c r="IN58" s="19">
        <f t="shared" si="671"/>
        <v>-0.20139310801142096</v>
      </c>
      <c r="IO58" s="19">
        <f t="shared" si="672"/>
        <v>-0.17335839835366773</v>
      </c>
      <c r="IP58" s="19">
        <f t="shared" si="673"/>
        <v>-0.21614535426670922</v>
      </c>
      <c r="IQ58" s="19">
        <f t="shared" si="674"/>
        <v>-0.21809681257394886</v>
      </c>
      <c r="IR58" s="19">
        <f t="shared" si="675"/>
        <v>-0.2634731802222875</v>
      </c>
      <c r="IS58" s="19">
        <f t="shared" si="674"/>
        <v>-0.24765439475246531</v>
      </c>
      <c r="IT58" s="19">
        <f t="shared" si="674"/>
        <v>-0.29127263362571831</v>
      </c>
      <c r="IU58" s="19">
        <f t="shared" si="674"/>
        <v>-0.40354419983168688</v>
      </c>
      <c r="IV58" s="19">
        <f t="shared" si="674"/>
        <v>-0.45706806460362315</v>
      </c>
      <c r="IW58" s="19">
        <f t="shared" si="674"/>
        <v>-0.49405360235061047</v>
      </c>
      <c r="IX58" s="19">
        <f t="shared" si="674"/>
        <v>-0.47229014882010878</v>
      </c>
      <c r="IY58" s="19">
        <f t="shared" si="674"/>
        <v>-0.456240221545122</v>
      </c>
      <c r="IZ58" s="19">
        <f t="shared" si="674"/>
        <v>-0.45072801945717877</v>
      </c>
      <c r="JA58" s="19">
        <f t="shared" si="674"/>
        <v>-0.46188218349900945</v>
      </c>
      <c r="JB58" s="19">
        <f t="shared" si="674"/>
        <v>-0.3903758418085429</v>
      </c>
      <c r="JC58" s="19">
        <f t="shared" si="674"/>
        <v>-0.47662632144725547</v>
      </c>
      <c r="JD58" s="19">
        <f t="shared" si="674"/>
        <v>-0.46032563870917187</v>
      </c>
      <c r="JE58" s="19">
        <f t="shared" si="674"/>
        <v>-0.39464562872394227</v>
      </c>
      <c r="JF58" s="19">
        <f t="shared" si="674"/>
        <v>-0.29538507387908985</v>
      </c>
      <c r="JG58" s="19">
        <f t="shared" si="674"/>
        <v>-0.18827433324178577</v>
      </c>
      <c r="JH58" s="19">
        <f t="shared" si="674"/>
        <v>-7.7170338416187478E-2</v>
      </c>
      <c r="JI58" s="19">
        <f t="shared" si="674"/>
        <v>-1.136231958799494E-2</v>
      </c>
      <c r="JJ58" s="19">
        <f t="shared" si="674"/>
        <v>2.8964283730237073E-2</v>
      </c>
      <c r="JK58" s="19">
        <f t="shared" si="674"/>
        <v>7.9914103608744957E-2</v>
      </c>
      <c r="JL58" s="19">
        <f t="shared" si="674"/>
        <v>0.2446519492948267</v>
      </c>
      <c r="JM58" s="19">
        <f t="shared" si="674"/>
        <v>0.22606322928546141</v>
      </c>
      <c r="JN58" s="19">
        <f t="shared" si="676"/>
        <v>0.18885214253652616</v>
      </c>
      <c r="JO58" s="19">
        <f t="shared" si="676"/>
        <v>0.3234837187123889</v>
      </c>
      <c r="JP58" s="19">
        <f t="shared" si="676"/>
        <v>0.53435750306767082</v>
      </c>
      <c r="JQ58" s="19">
        <f t="shared" si="676"/>
        <v>0.35436431221572673</v>
      </c>
      <c r="JR58" s="19">
        <f t="shared" si="676"/>
        <v>0.32237034069990766</v>
      </c>
      <c r="JS58" s="19">
        <f t="shared" si="676"/>
        <v>0.42642675137420438</v>
      </c>
      <c r="JT58" s="19">
        <f t="shared" si="676"/>
        <v>0.28751250532989547</v>
      </c>
      <c r="JU58" s="19">
        <f t="shared" si="676"/>
        <v>0.26782468891120303</v>
      </c>
      <c r="JV58" s="19">
        <f t="shared" si="676"/>
        <v>0.28225488410287447</v>
      </c>
      <c r="JW58" s="19">
        <f t="shared" si="676"/>
        <v>0.22246811318880733</v>
      </c>
      <c r="JX58" s="19">
        <f t="shared" si="676"/>
        <v>0.1439757691403345</v>
      </c>
      <c r="JY58" s="19">
        <f t="shared" si="676"/>
        <v>0.31960370743243804</v>
      </c>
      <c r="JZ58" s="19">
        <f t="shared" si="676"/>
        <v>0.2679055271313262</v>
      </c>
      <c r="KA58" s="19">
        <f t="shared" si="676"/>
        <v>0.36838773623515175</v>
      </c>
      <c r="KB58" s="19">
        <f t="shared" si="676"/>
        <v>0.16361677568487165</v>
      </c>
      <c r="KC58" s="19">
        <f t="shared" si="676"/>
        <v>0.27199539845466436</v>
      </c>
      <c r="KD58" s="19">
        <f t="shared" si="676"/>
        <v>6.9191211387029661E-2</v>
      </c>
      <c r="KE58" s="19">
        <f t="shared" si="676"/>
        <v>4.3823021616951063E-2</v>
      </c>
      <c r="KF58" s="19">
        <f t="shared" si="676"/>
        <v>0.21259118633953489</v>
      </c>
      <c r="KG58" s="19">
        <f t="shared" si="676"/>
        <v>0.12734988440796458</v>
      </c>
      <c r="KH58" s="19">
        <f t="shared" si="676"/>
        <v>8.1707421764479982E-2</v>
      </c>
      <c r="KI58" s="19">
        <f t="shared" si="676"/>
        <v>0.2213320234894407</v>
      </c>
      <c r="KJ58" s="19">
        <f t="shared" si="676"/>
        <v>0.12534058714703522</v>
      </c>
      <c r="KK58" s="19">
        <f t="shared" si="676"/>
        <v>1.9139612826031271E-2</v>
      </c>
      <c r="KL58" s="19">
        <f t="shared" si="676"/>
        <v>0.14131711982496431</v>
      </c>
      <c r="KM58" s="19">
        <f t="shared" si="676"/>
        <v>1.933823951454694E-2</v>
      </c>
      <c r="KN58" s="19">
        <f t="shared" si="677"/>
        <v>9.8060675241343764E-2</v>
      </c>
      <c r="KO58" s="19">
        <f t="shared" si="678"/>
        <v>0.15642798432763261</v>
      </c>
      <c r="KP58" s="19">
        <f t="shared" si="678"/>
        <v>0.10012624049344887</v>
      </c>
      <c r="KQ58" s="19">
        <f t="shared" si="678"/>
        <v>0.13887836380704099</v>
      </c>
      <c r="KR58" s="19">
        <f t="shared" si="678"/>
        <v>9.525824728454424E-2</v>
      </c>
      <c r="KS58" s="19">
        <f t="shared" si="678"/>
        <v>0.13277659824938381</v>
      </c>
      <c r="KT58" s="19">
        <f t="shared" si="678"/>
        <v>0.19799454399257388</v>
      </c>
      <c r="KU58" s="19">
        <f t="shared" si="678"/>
        <v>0.11808188043961243</v>
      </c>
      <c r="KV58" s="19">
        <f t="shared" si="678"/>
        <v>0.14492031812920092</v>
      </c>
      <c r="KW58" s="19">
        <f t="shared" si="678"/>
        <v>8.3541327903565499E-2</v>
      </c>
      <c r="KX58" s="19">
        <f t="shared" si="678"/>
        <v>4.6268002342597869E-2</v>
      </c>
      <c r="KY58" s="19">
        <f t="shared" si="678"/>
        <v>0.10905258165633036</v>
      </c>
      <c r="KZ58" s="19">
        <f t="shared" si="678"/>
        <v>-3.880945224161203E-2</v>
      </c>
      <c r="LA58" s="19">
        <f t="shared" si="678"/>
        <v>-0.38410599769511145</v>
      </c>
      <c r="LB58" s="19">
        <f t="shared" si="678"/>
        <v>-0.17195762555726735</v>
      </c>
      <c r="LC58" s="19">
        <f t="shared" si="678"/>
        <v>-0.26616650207517056</v>
      </c>
      <c r="LD58" s="19">
        <f t="shared" si="678"/>
        <v>-0.35121502411067451</v>
      </c>
      <c r="LE58" s="19">
        <f t="shared" si="678"/>
        <v>-0.30303611780079243</v>
      </c>
      <c r="LF58" s="19">
        <f t="shared" si="678"/>
        <v>-0.31436660259632232</v>
      </c>
      <c r="LG58" s="19">
        <f t="shared" si="678"/>
        <v>-0.30870034114793166</v>
      </c>
      <c r="LH58" s="19">
        <f t="shared" si="678"/>
        <v>-0.42344424673635628</v>
      </c>
      <c r="LI58" s="19">
        <f t="shared" si="678"/>
        <v>-0.28950972790328555</v>
      </c>
      <c r="LJ58" s="19">
        <f t="shared" si="678"/>
        <v>-0.38059474586088604</v>
      </c>
      <c r="LK58" s="19">
        <f t="shared" si="678"/>
        <v>-0.33375063473403555</v>
      </c>
      <c r="LL58" s="19">
        <f t="shared" si="678"/>
        <v>-0.3187909361081237</v>
      </c>
      <c r="LM58" s="19">
        <f t="shared" si="678"/>
        <v>2.140248673127898E-2</v>
      </c>
      <c r="LN58" s="19">
        <f t="shared" si="678"/>
        <v>-0.12888628194672869</v>
      </c>
      <c r="LO58" s="19">
        <f t="shared" si="678"/>
        <v>-4.6365120912809199E-2</v>
      </c>
      <c r="LP58" s="19">
        <f t="shared" si="678"/>
        <v>8.5828474791042719E-2</v>
      </c>
      <c r="LQ58" s="19">
        <f t="shared" si="678"/>
        <v>2.5971118193859999E-2</v>
      </c>
      <c r="LR58" s="19">
        <f t="shared" si="678"/>
        <v>-0.14101154919274639</v>
      </c>
      <c r="LS58" s="19">
        <f t="shared" si="678"/>
        <v>-9.0549370174022425E-2</v>
      </c>
      <c r="LT58" s="19">
        <f t="shared" si="678"/>
        <v>6.9946910979764354E-2</v>
      </c>
      <c r="LU58" s="19">
        <f t="shared" si="678"/>
        <v>5.0422297540409833E-2</v>
      </c>
      <c r="LV58" s="19">
        <f t="shared" si="678"/>
        <v>-3.6488674976266067E-2</v>
      </c>
      <c r="LW58" s="19">
        <f t="shared" si="678"/>
        <v>-4.412299573615952E-2</v>
      </c>
      <c r="LX58" s="19">
        <f t="shared" si="678"/>
        <v>0.11684482200720292</v>
      </c>
      <c r="LY58" s="19">
        <f t="shared" si="681"/>
        <v>0.12142878280313663</v>
      </c>
      <c r="LZ58" s="19">
        <f t="shared" si="681"/>
        <v>0.10153111526441361</v>
      </c>
      <c r="MA58" s="19">
        <f t="shared" si="681"/>
        <v>0.17720053684102366</v>
      </c>
      <c r="MB58" s="19">
        <f t="shared" si="681"/>
        <v>8.2396494448191415E-2</v>
      </c>
      <c r="MC58" s="19">
        <f t="shared" si="681"/>
        <v>0.11034410364810499</v>
      </c>
      <c r="MD58" s="19">
        <f t="shared" si="681"/>
        <v>0.24761417869306235</v>
      </c>
      <c r="ME58" s="19">
        <f t="shared" si="681"/>
        <v>0.28641857846191088</v>
      </c>
      <c r="MF58" s="19">
        <f t="shared" si="681"/>
        <v>0.33412701063708949</v>
      </c>
      <c r="MG58" s="19">
        <f t="shared" si="681"/>
        <v>0.23467721781251871</v>
      </c>
      <c r="MH58" s="19">
        <f t="shared" si="681"/>
        <v>0.42049760764968047</v>
      </c>
      <c r="MI58" s="19">
        <f t="shared" si="681"/>
        <v>0.54652914389611107</v>
      </c>
      <c r="MJ58" s="19">
        <f t="shared" si="681"/>
        <v>0.38984398505615814</v>
      </c>
      <c r="MK58" s="19">
        <f t="shared" si="681"/>
        <v>0.38020451097585606</v>
      </c>
      <c r="ML58" s="19">
        <f t="shared" si="681"/>
        <v>0.488795432577662</v>
      </c>
      <c r="MM58" s="19">
        <f t="shared" si="681"/>
        <v>0.41439859054141182</v>
      </c>
      <c r="MN58" s="19">
        <f t="shared" si="681"/>
        <v>0.52404197622562454</v>
      </c>
      <c r="MO58" s="19">
        <f t="shared" si="681"/>
        <v>0.46556152537731199</v>
      </c>
      <c r="MP58" s="19">
        <f t="shared" si="681"/>
        <v>0.5771434090269838</v>
      </c>
      <c r="MQ58" s="19">
        <f t="shared" si="681"/>
        <v>0.41539859905618215</v>
      </c>
      <c r="MR58" s="19">
        <f t="shared" si="681"/>
        <v>0.30501467920538183</v>
      </c>
      <c r="MS58" s="19">
        <f t="shared" si="681"/>
        <v>0.25378323209893749</v>
      </c>
      <c r="MT58" s="19">
        <f t="shared" si="681"/>
        <v>0.24037833888458948</v>
      </c>
      <c r="MU58" s="19">
        <f t="shared" si="681"/>
        <v>0.1284011759279573</v>
      </c>
      <c r="MV58" s="19">
        <f t="shared" si="681"/>
        <v>0.16993029204918875</v>
      </c>
      <c r="MW58" s="19">
        <f t="shared" si="681"/>
        <v>0.17114112433813444</v>
      </c>
      <c r="MX58" s="19">
        <f t="shared" si="681"/>
        <v>0.1223189186196223</v>
      </c>
      <c r="MY58" s="19">
        <f t="shared" si="681"/>
        <v>0.10854648121909949</v>
      </c>
      <c r="MZ58" s="19">
        <f t="shared" si="681"/>
        <v>5.646236751897038E-2</v>
      </c>
      <c r="NA58" s="19">
        <f t="shared" si="681"/>
        <v>5.4501002410474175E-2</v>
      </c>
      <c r="NB58" s="19">
        <f t="shared" si="681"/>
        <v>3.8251949561916021E-3</v>
      </c>
      <c r="NC58" s="19">
        <f t="shared" si="681"/>
        <v>-1.1458665026714665E-2</v>
      </c>
      <c r="ND58" s="19">
        <f t="shared" si="681"/>
        <v>4.9111389109546932E-2</v>
      </c>
      <c r="NE58" s="19">
        <f t="shared" si="681"/>
        <v>1.9206193618965584E-2</v>
      </c>
      <c r="NF58" s="19">
        <f t="shared" si="681"/>
        <v>-3.9205183931933507E-2</v>
      </c>
      <c r="NG58" s="19">
        <f t="shared" si="681"/>
        <v>-5.6668275563205084E-2</v>
      </c>
      <c r="NH58" s="19">
        <f t="shared" si="680"/>
        <v>-0.13395649873609139</v>
      </c>
      <c r="NI58" s="19">
        <f t="shared" si="680"/>
        <v>-9.9550342211383369E-2</v>
      </c>
      <c r="NJ58" s="19">
        <f t="shared" si="680"/>
        <v>-6.8166724408528445E-2</v>
      </c>
      <c r="NK58" s="19">
        <f t="shared" si="680"/>
        <v>-0.13180148128249913</v>
      </c>
      <c r="NL58" s="19">
        <f t="shared" si="680"/>
        <v>-5.3013542135842417E-2</v>
      </c>
      <c r="NM58" s="19">
        <f t="shared" si="680"/>
        <v>-7.4763744951292233E-2</v>
      </c>
      <c r="NN58" s="19">
        <f t="shared" si="680"/>
        <v>-5.3407279961041665E-2</v>
      </c>
      <c r="NO58" s="19">
        <f t="shared" si="680"/>
        <v>-1.7051514330182815E-2</v>
      </c>
      <c r="NP58" s="19">
        <f t="shared" si="680"/>
        <v>-2.8467460117894916E-2</v>
      </c>
      <c r="NQ58" s="19">
        <f t="shared" si="680"/>
        <v>2.2126947553785969E-2</v>
      </c>
      <c r="NR58" s="19">
        <f t="shared" si="680"/>
        <v>-1.3102199169470197E-2</v>
      </c>
      <c r="NS58" s="19">
        <f t="shared" si="680"/>
        <v>5.4484548266371613E-2</v>
      </c>
      <c r="NT58" s="19">
        <f t="shared" si="680"/>
        <v>0.14367439875548182</v>
      </c>
      <c r="NU58" s="19">
        <f t="shared" si="680"/>
        <v>7.4407726461101387E-2</v>
      </c>
    </row>
    <row r="59" spans="1:385" ht="15.5" outlineLevel="1" thickBot="1" x14ac:dyDescent="0.9">
      <c r="A59" s="11" t="s">
        <v>23</v>
      </c>
      <c r="B59" s="18" t="s">
        <v>3</v>
      </c>
      <c r="C59" s="18" t="s">
        <v>3</v>
      </c>
      <c r="D59" s="18" t="s">
        <v>3</v>
      </c>
      <c r="E59" s="18" t="s">
        <v>3</v>
      </c>
      <c r="F59" s="18" t="s">
        <v>3</v>
      </c>
      <c r="G59" s="18" t="s">
        <v>3</v>
      </c>
      <c r="H59" s="18" t="s">
        <v>3</v>
      </c>
      <c r="I59" s="18" t="s">
        <v>3</v>
      </c>
      <c r="J59" s="18" t="s">
        <v>3</v>
      </c>
      <c r="K59" s="18" t="s">
        <v>3</v>
      </c>
      <c r="L59" s="18" t="s">
        <v>3</v>
      </c>
      <c r="M59" s="18" t="s">
        <v>3</v>
      </c>
      <c r="N59" s="18" t="s">
        <v>3</v>
      </c>
      <c r="O59" s="18" t="s">
        <v>3</v>
      </c>
      <c r="P59" s="18" t="s">
        <v>3</v>
      </c>
      <c r="Q59" s="18" t="s">
        <v>3</v>
      </c>
      <c r="R59" s="18" t="s">
        <v>3</v>
      </c>
      <c r="S59" s="18" t="s">
        <v>3</v>
      </c>
      <c r="T59" s="18" t="s">
        <v>3</v>
      </c>
      <c r="U59" s="18" t="s">
        <v>3</v>
      </c>
      <c r="V59" s="18" t="s">
        <v>3</v>
      </c>
      <c r="W59" s="18" t="s">
        <v>3</v>
      </c>
      <c r="X59" s="18" t="s">
        <v>3</v>
      </c>
      <c r="Y59" s="18" t="s">
        <v>3</v>
      </c>
      <c r="Z59" s="18" t="s">
        <v>3</v>
      </c>
      <c r="AA59" s="18" t="s">
        <v>3</v>
      </c>
      <c r="AB59" s="18" t="s">
        <v>3</v>
      </c>
      <c r="AC59" s="18" t="s">
        <v>3</v>
      </c>
      <c r="AD59" s="18" t="s">
        <v>3</v>
      </c>
      <c r="AE59" s="18" t="s">
        <v>3</v>
      </c>
      <c r="AF59" s="18" t="s">
        <v>3</v>
      </c>
      <c r="AG59" s="18" t="s">
        <v>3</v>
      </c>
      <c r="AH59" s="18" t="s">
        <v>3</v>
      </c>
      <c r="AI59" s="18" t="s">
        <v>3</v>
      </c>
      <c r="AJ59" s="18" t="s">
        <v>3</v>
      </c>
      <c r="AK59" s="18" t="s">
        <v>3</v>
      </c>
      <c r="AL59" s="18" t="s">
        <v>3</v>
      </c>
      <c r="AM59" s="18" t="s">
        <v>3</v>
      </c>
      <c r="AN59" s="18" t="s">
        <v>3</v>
      </c>
      <c r="AO59" s="18" t="s">
        <v>3</v>
      </c>
      <c r="AP59" s="18" t="s">
        <v>3</v>
      </c>
      <c r="AQ59" s="18" t="s">
        <v>3</v>
      </c>
      <c r="AR59" s="18" t="s">
        <v>3</v>
      </c>
      <c r="AS59" s="18" t="s">
        <v>3</v>
      </c>
      <c r="AT59" s="18" t="s">
        <v>3</v>
      </c>
      <c r="AU59" s="18" t="s">
        <v>3</v>
      </c>
      <c r="AV59" s="18" t="s">
        <v>3</v>
      </c>
      <c r="AW59" s="18" t="s">
        <v>3</v>
      </c>
      <c r="AX59" s="18" t="s">
        <v>3</v>
      </c>
      <c r="AY59" s="18" t="s">
        <v>3</v>
      </c>
      <c r="AZ59" s="18" t="s">
        <v>3</v>
      </c>
      <c r="BA59" s="18" t="s">
        <v>3</v>
      </c>
      <c r="BB59" s="18" t="s">
        <v>3</v>
      </c>
      <c r="BC59" s="18" t="s">
        <v>3</v>
      </c>
      <c r="BD59" s="18" t="s">
        <v>3</v>
      </c>
      <c r="BE59" s="18" t="s">
        <v>3</v>
      </c>
      <c r="BF59" s="18" t="s">
        <v>3</v>
      </c>
      <c r="BG59" s="18" t="s">
        <v>3</v>
      </c>
      <c r="BH59" s="18" t="s">
        <v>3</v>
      </c>
      <c r="BI59" s="18" t="s">
        <v>3</v>
      </c>
      <c r="BJ59" s="18" t="s">
        <v>3</v>
      </c>
      <c r="BK59" s="18" t="s">
        <v>3</v>
      </c>
      <c r="BL59" s="18" t="s">
        <v>3</v>
      </c>
      <c r="BM59" s="18" t="s">
        <v>3</v>
      </c>
      <c r="BN59" s="18" t="s">
        <v>3</v>
      </c>
      <c r="BO59" s="18" t="s">
        <v>3</v>
      </c>
      <c r="BP59" s="18" t="s">
        <v>3</v>
      </c>
      <c r="BQ59" s="18" t="s">
        <v>3</v>
      </c>
      <c r="BR59" s="18" t="s">
        <v>3</v>
      </c>
      <c r="BS59" s="18" t="s">
        <v>3</v>
      </c>
      <c r="BT59" s="18" t="s">
        <v>3</v>
      </c>
      <c r="BU59" s="18">
        <f t="shared" si="496"/>
        <v>0.39074470157315044</v>
      </c>
      <c r="BV59" s="18">
        <f t="shared" si="497"/>
        <v>0.19662972263125678</v>
      </c>
      <c r="BW59" s="18">
        <f t="shared" si="498"/>
        <v>0.15220667968824975</v>
      </c>
      <c r="BX59" s="18">
        <f t="shared" si="499"/>
        <v>7.8125048311654233E-2</v>
      </c>
      <c r="BY59" s="18">
        <f t="shared" si="500"/>
        <v>9.7580405364297906E-2</v>
      </c>
      <c r="BZ59" s="18">
        <f t="shared" si="501"/>
        <v>0.40198098513782843</v>
      </c>
      <c r="CA59" s="18">
        <f t="shared" si="502"/>
        <v>0.21049827445925873</v>
      </c>
      <c r="CB59" s="18">
        <f t="shared" si="503"/>
        <v>0.14250807592399672</v>
      </c>
      <c r="CC59" s="18">
        <f t="shared" si="504"/>
        <v>0.32952760728222241</v>
      </c>
      <c r="CD59" s="18">
        <f t="shared" si="505"/>
        <v>0.11950257606986781</v>
      </c>
      <c r="CE59" s="18">
        <f t="shared" si="506"/>
        <v>0.12429484365668508</v>
      </c>
      <c r="CF59" s="18">
        <f t="shared" si="507"/>
        <v>0.31528093757118114</v>
      </c>
      <c r="CG59" s="18">
        <f t="shared" si="508"/>
        <v>0.16687527383236755</v>
      </c>
      <c r="CH59" s="18">
        <f t="shared" si="509"/>
        <v>-0.17061116939447252</v>
      </c>
      <c r="CI59" s="18">
        <f t="shared" si="510"/>
        <v>-0.13094452098318599</v>
      </c>
      <c r="CJ59" s="18">
        <f t="shared" si="511"/>
        <v>2.4333326351864137E-2</v>
      </c>
      <c r="CK59" s="18">
        <f t="shared" si="512"/>
        <v>1.3956947653491758E-2</v>
      </c>
      <c r="CL59" s="18">
        <f t="shared" si="513"/>
        <v>-0.24593964084672504</v>
      </c>
      <c r="CM59" s="18">
        <f t="shared" si="514"/>
        <v>-8.3425283275826434E-2</v>
      </c>
      <c r="CN59" s="18">
        <f t="shared" si="515"/>
        <v>-4.897717873466001E-2</v>
      </c>
      <c r="CO59" s="18">
        <f t="shared" si="516"/>
        <v>-0.27976424349518392</v>
      </c>
      <c r="CP59" s="18">
        <f t="shared" si="517"/>
        <v>-0.25399425389149699</v>
      </c>
      <c r="CQ59" s="18">
        <f t="shared" si="518"/>
        <v>-0.10554069620984941</v>
      </c>
      <c r="CR59" s="18">
        <f t="shared" si="519"/>
        <v>-0.11947813572561961</v>
      </c>
      <c r="CS59" s="18">
        <f t="shared" si="520"/>
        <v>-3.8000786885244886E-2</v>
      </c>
      <c r="CT59" s="18">
        <f t="shared" si="521"/>
        <v>1.1964580328975183E-2</v>
      </c>
      <c r="CU59" s="18">
        <f t="shared" si="522"/>
        <v>0.12072419549340552</v>
      </c>
      <c r="CV59" s="18">
        <f t="shared" si="523"/>
        <v>2.234827542540585E-2</v>
      </c>
      <c r="CW59" s="18">
        <f t="shared" si="524"/>
        <v>3.4322452971645045E-2</v>
      </c>
      <c r="CX59" s="18">
        <f t="shared" si="525"/>
        <v>0.19000183759215905</v>
      </c>
      <c r="CY59" s="18">
        <f t="shared" si="526"/>
        <v>9.3903229304296731E-2</v>
      </c>
      <c r="CZ59" s="18">
        <f t="shared" si="527"/>
        <v>0.17201380535812039</v>
      </c>
      <c r="DA59" s="18">
        <f t="shared" si="528"/>
        <v>0.12551615205100397</v>
      </c>
      <c r="DB59" s="18">
        <f t="shared" si="529"/>
        <v>4.1142994278300593E-2</v>
      </c>
      <c r="DC59" s="18">
        <f t="shared" si="530"/>
        <v>-0.10881210027875865</v>
      </c>
      <c r="DD59" s="18">
        <f t="shared" si="531"/>
        <v>-1.7263500518917785E-2</v>
      </c>
      <c r="DE59" s="18">
        <f t="shared" si="532"/>
        <v>6.7285550222385027E-2</v>
      </c>
      <c r="DF59" s="18">
        <f t="shared" si="533"/>
        <v>0.32152284335459469</v>
      </c>
      <c r="DG59" s="18">
        <f t="shared" si="534"/>
        <v>5.1926537173794252E-2</v>
      </c>
      <c r="DH59" s="18">
        <f t="shared" si="535"/>
        <v>0.11954888937033004</v>
      </c>
      <c r="DI59" s="18">
        <f t="shared" si="536"/>
        <v>2.2691198386618705E-2</v>
      </c>
      <c r="DJ59" s="18">
        <f t="shared" si="537"/>
        <v>2.7502744530202961E-2</v>
      </c>
      <c r="DK59" s="18">
        <f t="shared" si="538"/>
        <v>0.13195362322211213</v>
      </c>
      <c r="DL59" s="18">
        <f t="shared" si="539"/>
        <v>0.10641395685990696</v>
      </c>
      <c r="DM59" s="18">
        <f t="shared" si="540"/>
        <v>0.2306755936166538</v>
      </c>
      <c r="DN59" s="18">
        <f t="shared" si="541"/>
        <v>0.14849883866101621</v>
      </c>
      <c r="DO59" s="18">
        <f t="shared" si="542"/>
        <v>0.16967509687533178</v>
      </c>
      <c r="DP59" s="18">
        <f t="shared" si="543"/>
        <v>-2.5953859173148963E-3</v>
      </c>
      <c r="DQ59" s="18">
        <f t="shared" si="544"/>
        <v>0.17242741613467727</v>
      </c>
      <c r="DR59" s="18">
        <f t="shared" si="545"/>
        <v>5.3139707764545019E-2</v>
      </c>
      <c r="DS59" s="18">
        <f t="shared" si="546"/>
        <v>0.20728057812302891</v>
      </c>
      <c r="DT59" s="18">
        <f t="shared" si="547"/>
        <v>0.11090298121786857</v>
      </c>
      <c r="DU59" s="18">
        <f t="shared" si="548"/>
        <v>0.20888885392531553</v>
      </c>
      <c r="DV59" s="18">
        <f t="shared" si="549"/>
        <v>0.43515061739301908</v>
      </c>
      <c r="DW59" s="18">
        <f t="shared" si="550"/>
        <v>0.33467842150557514</v>
      </c>
      <c r="DX59" s="18">
        <f t="shared" si="551"/>
        <v>0.31024540788168942</v>
      </c>
      <c r="DY59" s="18">
        <f t="shared" si="552"/>
        <v>0.19899056668925619</v>
      </c>
      <c r="DZ59" s="18">
        <f t="shared" si="553"/>
        <v>0.30008130511569298</v>
      </c>
      <c r="EA59" s="18">
        <f t="shared" si="554"/>
        <v>0.38383232474371298</v>
      </c>
      <c r="EB59" s="18">
        <f t="shared" si="555"/>
        <v>0.46442421817062041</v>
      </c>
      <c r="EC59" s="18">
        <f t="shared" si="556"/>
        <v>9.0128578148769511E-2</v>
      </c>
      <c r="ED59" s="18">
        <f t="shared" si="557"/>
        <v>0.21931985476459359</v>
      </c>
      <c r="EE59" s="18">
        <f t="shared" si="558"/>
        <v>0.17993170929888214</v>
      </c>
      <c r="EF59" s="18">
        <f t="shared" si="559"/>
        <v>0.35355488060933893</v>
      </c>
      <c r="EG59" s="18">
        <f t="shared" si="560"/>
        <v>7.25208433296336E-2</v>
      </c>
      <c r="EH59" s="18">
        <f t="shared" si="561"/>
        <v>-0.14763255898997707</v>
      </c>
      <c r="EI59" s="18">
        <f t="shared" si="562"/>
        <v>-3.756954482450614E-3</v>
      </c>
      <c r="EJ59" s="18">
        <f t="shared" si="563"/>
        <v>3.9089060422822008E-2</v>
      </c>
      <c r="EK59" s="18">
        <f t="shared" si="564"/>
        <v>6.0492515444694028E-2</v>
      </c>
      <c r="EL59" s="18">
        <f t="shared" si="565"/>
        <v>2.8941169753406548E-2</v>
      </c>
      <c r="EM59" s="18">
        <f t="shared" si="566"/>
        <v>5.0397532198922956E-2</v>
      </c>
      <c r="EN59" s="18">
        <f t="shared" si="567"/>
        <v>7.3305722035843734E-2</v>
      </c>
      <c r="EO59" s="18">
        <f t="shared" si="568"/>
        <v>0.20463038565231417</v>
      </c>
      <c r="EP59" s="18">
        <f t="shared" si="569"/>
        <v>6.4862861964646523E-2</v>
      </c>
      <c r="EQ59" s="18">
        <f t="shared" si="570"/>
        <v>9.9664172541632512E-2</v>
      </c>
      <c r="ER59" s="18">
        <f t="shared" si="571"/>
        <v>-6.1906567380179078E-2</v>
      </c>
      <c r="ES59" s="18">
        <f t="shared" si="572"/>
        <v>0.16132128620044761</v>
      </c>
      <c r="ET59" s="18">
        <f t="shared" si="573"/>
        <v>0.18162788385411721</v>
      </c>
      <c r="EU59" s="18">
        <f t="shared" si="574"/>
        <v>5.1002412817059861E-2</v>
      </c>
      <c r="EV59" s="18">
        <f t="shared" si="575"/>
        <v>-6.2681646537921187E-2</v>
      </c>
      <c r="EW59" s="18">
        <f t="shared" si="576"/>
        <v>7.6911686933819112E-2</v>
      </c>
      <c r="EX59" s="18">
        <f t="shared" si="577"/>
        <v>0.10735062888666569</v>
      </c>
      <c r="EY59" s="18">
        <f t="shared" si="578"/>
        <v>2.3399194523484379E-2</v>
      </c>
      <c r="EZ59" s="18">
        <f t="shared" si="579"/>
        <v>5.9313970123050286E-2</v>
      </c>
      <c r="FA59" s="18">
        <f t="shared" si="580"/>
        <v>3.9645514029418738E-2</v>
      </c>
      <c r="FB59" s="18">
        <f t="shared" si="581"/>
        <v>0.14894279419070577</v>
      </c>
      <c r="FC59" s="18">
        <f t="shared" si="582"/>
        <v>0.11374188713755284</v>
      </c>
      <c r="FD59" s="18">
        <f t="shared" si="583"/>
        <v>0.18629598345772536</v>
      </c>
      <c r="FE59" s="18">
        <f t="shared" si="584"/>
        <v>0.16306377474736111</v>
      </c>
      <c r="FF59" s="18">
        <f t="shared" si="585"/>
        <v>0.28232730079471646</v>
      </c>
      <c r="FG59" s="18">
        <f t="shared" si="586"/>
        <v>0.2754332744350696</v>
      </c>
      <c r="FH59" s="18">
        <f t="shared" si="587"/>
        <v>0.23315916893762778</v>
      </c>
      <c r="FI59" s="18">
        <f t="shared" si="588"/>
        <v>0.13542500311072492</v>
      </c>
      <c r="FJ59" s="18">
        <f t="shared" si="589"/>
        <v>0.12409591726006619</v>
      </c>
      <c r="FK59" s="18">
        <f t="shared" si="590"/>
        <v>0.16863210358270897</v>
      </c>
      <c r="FL59" s="18">
        <f t="shared" si="591"/>
        <v>0.22317139141495668</v>
      </c>
      <c r="FM59" s="18">
        <f t="shared" si="592"/>
        <v>0.15771890630260499</v>
      </c>
      <c r="FN59" s="18">
        <f t="shared" si="593"/>
        <v>6.9343229986289501E-2</v>
      </c>
      <c r="FO59" s="18">
        <f t="shared" si="594"/>
        <v>-3.5660982459233992E-2</v>
      </c>
      <c r="FP59" s="18">
        <f t="shared" si="595"/>
        <v>4.1610380251580148E-2</v>
      </c>
      <c r="FQ59" s="18">
        <f t="shared" si="596"/>
        <v>2.1869779490349073E-2</v>
      </c>
      <c r="FR59" s="18">
        <f t="shared" si="597"/>
        <v>-1.2811056749806982E-2</v>
      </c>
      <c r="FS59" s="18">
        <f t="shared" si="598"/>
        <v>-0.11506153258768659</v>
      </c>
      <c r="FT59" s="18">
        <f t="shared" si="599"/>
        <v>-0.23366719033760741</v>
      </c>
      <c r="FU59" s="18">
        <f t="shared" si="600"/>
        <v>-0.21222659791942655</v>
      </c>
      <c r="FV59" s="18">
        <f t="shared" si="601"/>
        <v>-0.11980121357622486</v>
      </c>
      <c r="FW59" s="18">
        <f t="shared" si="602"/>
        <v>-0.11647765901710294</v>
      </c>
      <c r="FX59" s="18">
        <f t="shared" si="603"/>
        <v>-0.24893877298571065</v>
      </c>
      <c r="FY59" s="18">
        <f t="shared" si="604"/>
        <v>-0.19473758768343497</v>
      </c>
      <c r="FZ59" s="18">
        <f t="shared" si="605"/>
        <v>-0.12591169255856094</v>
      </c>
      <c r="GA59" s="18">
        <f t="shared" si="606"/>
        <v>-1.6658939316500643E-2</v>
      </c>
      <c r="GB59" s="18">
        <f t="shared" si="607"/>
        <v>-8.8675103905505592E-3</v>
      </c>
      <c r="GC59" s="18">
        <f t="shared" si="608"/>
        <v>5.5219559664627438E-2</v>
      </c>
      <c r="GD59" s="18">
        <f t="shared" si="609"/>
        <v>6.0129682003110529E-2</v>
      </c>
      <c r="GE59" s="18">
        <f t="shared" si="610"/>
        <v>0.12376970039970869</v>
      </c>
      <c r="GF59" s="18">
        <f t="shared" si="611"/>
        <v>0.41621137235484773</v>
      </c>
      <c r="GG59" s="18">
        <f t="shared" si="612"/>
        <v>0.31130010766666882</v>
      </c>
      <c r="GH59" s="18">
        <f t="shared" si="613"/>
        <v>0.2379094127786654</v>
      </c>
      <c r="GI59" s="18">
        <f t="shared" si="614"/>
        <v>0.22958484890383168</v>
      </c>
      <c r="GJ59" s="18">
        <f t="shared" si="615"/>
        <v>0.25540580767507937</v>
      </c>
      <c r="GK59" s="18">
        <f t="shared" si="616"/>
        <v>0.25411054545939327</v>
      </c>
      <c r="GL59" s="18">
        <f t="shared" si="617"/>
        <v>0.28040240844545083</v>
      </c>
      <c r="GM59" s="18">
        <f t="shared" si="618"/>
        <v>0.1944778030479104</v>
      </c>
      <c r="GN59" s="18">
        <f t="shared" si="619"/>
        <v>0.22538854967374378</v>
      </c>
      <c r="GO59" s="18">
        <f t="shared" si="620"/>
        <v>0.14714870512563727</v>
      </c>
      <c r="GP59" s="18">
        <f t="shared" si="621"/>
        <v>4.1187411247003869E-2</v>
      </c>
      <c r="GQ59" s="18">
        <f t="shared" si="622"/>
        <v>0.10186424517885673</v>
      </c>
      <c r="GR59" s="18">
        <f t="shared" si="623"/>
        <v>7.0916333596233283E-2</v>
      </c>
      <c r="GS59" s="18">
        <f t="shared" si="624"/>
        <v>8.1667986659181846E-3</v>
      </c>
      <c r="GT59" s="18">
        <f t="shared" si="625"/>
        <v>-7.7247583367708872E-3</v>
      </c>
      <c r="GU59" s="18">
        <f t="shared" si="626"/>
        <v>-1.3626376435710075E-2</v>
      </c>
      <c r="GV59" s="18">
        <f t="shared" si="627"/>
        <v>7.5077489540266384E-2</v>
      </c>
      <c r="GW59" s="18">
        <f t="shared" si="628"/>
        <v>-4.1021096962843062E-2</v>
      </c>
      <c r="GX59" s="18">
        <f t="shared" si="629"/>
        <v>-8.1232901135042002E-2</v>
      </c>
      <c r="GY59" s="18">
        <f t="shared" si="630"/>
        <v>-6.4992338781029391E-2</v>
      </c>
      <c r="GZ59" s="18">
        <f t="shared" si="631"/>
        <v>-8.3611496896783821E-2</v>
      </c>
      <c r="HA59" s="18">
        <f t="shared" si="632"/>
        <v>-8.4176655285453372E-2</v>
      </c>
      <c r="HB59" s="18">
        <f t="shared" si="633"/>
        <v>-6.6386459616425975E-2</v>
      </c>
      <c r="HC59" s="18">
        <f t="shared" si="634"/>
        <v>-7.2191566282664765E-2</v>
      </c>
      <c r="HD59" s="18">
        <f t="shared" si="635"/>
        <v>-0.10063156485971259</v>
      </c>
      <c r="HE59" s="18">
        <f t="shared" si="636"/>
        <v>-6.2886219261167664E-2</v>
      </c>
      <c r="HF59" s="18">
        <f t="shared" si="637"/>
        <v>3.0795877956981021E-2</v>
      </c>
      <c r="HG59" s="18">
        <f t="shared" si="638"/>
        <v>2.1415475874413836E-2</v>
      </c>
      <c r="HH59" s="18">
        <f t="shared" si="639"/>
        <v>1.8577828966486853E-2</v>
      </c>
      <c r="HI59" s="18">
        <f t="shared" si="640"/>
        <v>7.6470022380791036E-2</v>
      </c>
      <c r="HJ59" s="18">
        <f t="shared" si="641"/>
        <v>8.2125658018091796E-2</v>
      </c>
      <c r="HK59" s="18">
        <f t="shared" si="642"/>
        <v>7.3509044117687328E-2</v>
      </c>
      <c r="HL59" s="18">
        <f t="shared" si="643"/>
        <v>1.1630411847687538E-2</v>
      </c>
      <c r="HM59" s="18">
        <f t="shared" si="644"/>
        <v>1.3168180855855471E-2</v>
      </c>
      <c r="HN59" s="18">
        <f t="shared" si="645"/>
        <v>0.1059363288796622</v>
      </c>
      <c r="HO59" s="18">
        <f t="shared" si="646"/>
        <v>6.6451140676027087E-4</v>
      </c>
      <c r="HP59" s="18">
        <f t="shared" si="647"/>
        <v>6.1061080595863348E-2</v>
      </c>
      <c r="HQ59" s="18">
        <f t="shared" si="648"/>
        <v>3.5187748924701001E-2</v>
      </c>
      <c r="HR59" s="18">
        <f t="shared" si="649"/>
        <v>-1.9932242644938425E-2</v>
      </c>
      <c r="HS59" s="18">
        <f t="shared" si="650"/>
        <v>-9.1501931481200671E-2</v>
      </c>
      <c r="HT59" s="18">
        <f t="shared" si="651"/>
        <v>-7.773345202809967E-2</v>
      </c>
      <c r="HU59" s="18">
        <f t="shared" si="652"/>
        <v>-0.13977807027281297</v>
      </c>
      <c r="HV59" s="18">
        <f t="shared" si="653"/>
        <v>-0.12343141329006568</v>
      </c>
      <c r="HW59" s="18">
        <f t="shared" si="654"/>
        <v>-0.14484028024033468</v>
      </c>
      <c r="HX59" s="18">
        <f t="shared" si="655"/>
        <v>-0.18375596639169289</v>
      </c>
      <c r="HY59" s="18">
        <f t="shared" si="656"/>
        <v>-0.14548921908524304</v>
      </c>
      <c r="HZ59" s="18">
        <f t="shared" si="657"/>
        <v>-0.17567217584473238</v>
      </c>
      <c r="IA59" s="18">
        <f t="shared" si="658"/>
        <v>-9.7590276693225841E-2</v>
      </c>
      <c r="IB59" s="18">
        <f t="shared" si="659"/>
        <v>-0.15759726659691531</v>
      </c>
      <c r="IC59" s="18">
        <f t="shared" si="660"/>
        <v>-0.19357621745368969</v>
      </c>
      <c r="ID59" s="18">
        <f t="shared" si="661"/>
        <v>-0.12567154816015769</v>
      </c>
      <c r="IE59" s="18">
        <f t="shared" si="662"/>
        <v>-0.11573305399362344</v>
      </c>
      <c r="IF59" s="18">
        <f t="shared" si="663"/>
        <v>-0.18529099134170468</v>
      </c>
      <c r="IG59" s="18">
        <f t="shared" si="664"/>
        <v>-0.20631473117357857</v>
      </c>
      <c r="IH59" s="18">
        <f t="shared" si="665"/>
        <v>-0.25664372477943531</v>
      </c>
      <c r="II59" s="18">
        <f t="shared" si="666"/>
        <v>-0.22841729180904047</v>
      </c>
      <c r="IJ59" s="18">
        <f t="shared" si="667"/>
        <v>-0.16698382325681094</v>
      </c>
      <c r="IK59" s="18">
        <f t="shared" si="668"/>
        <v>-0.22790501225052839</v>
      </c>
      <c r="IL59" s="18">
        <f t="shared" si="669"/>
        <v>-0.26639765051011721</v>
      </c>
      <c r="IM59" s="18">
        <f t="shared" si="670"/>
        <v>-0.25440306221328213</v>
      </c>
      <c r="IN59" s="18">
        <f t="shared" si="671"/>
        <v>-0.23503682301572737</v>
      </c>
      <c r="IO59" s="18">
        <f t="shared" si="672"/>
        <v>-0.10494544525187643</v>
      </c>
      <c r="IP59" s="18">
        <f t="shared" si="673"/>
        <v>-0.25616500924661945</v>
      </c>
      <c r="IQ59" s="18">
        <f t="shared" si="674"/>
        <v>-0.22280070734965229</v>
      </c>
      <c r="IR59" s="18">
        <f t="shared" si="675"/>
        <v>-0.22580567563528786</v>
      </c>
      <c r="IS59" s="18">
        <f t="shared" si="674"/>
        <v>-0.31671569243367115</v>
      </c>
      <c r="IT59" s="18">
        <f t="shared" si="674"/>
        <v>-0.40776697653925864</v>
      </c>
      <c r="IU59" s="18">
        <f t="shared" si="674"/>
        <v>-0.50434080780228352</v>
      </c>
      <c r="IV59" s="18">
        <f t="shared" si="674"/>
        <v>-0.46928281680795514</v>
      </c>
      <c r="IW59" s="18">
        <f t="shared" si="674"/>
        <v>-0.43523107959050622</v>
      </c>
      <c r="IX59" s="18">
        <f t="shared" si="674"/>
        <v>-0.48497222578568366</v>
      </c>
      <c r="IY59" s="18">
        <f t="shared" si="674"/>
        <v>-0.50766690207402931</v>
      </c>
      <c r="IZ59" s="18">
        <f t="shared" si="674"/>
        <v>-0.49806294941275953</v>
      </c>
      <c r="JA59" s="18">
        <f t="shared" si="674"/>
        <v>-0.52345553510703446</v>
      </c>
      <c r="JB59" s="18">
        <f t="shared" si="674"/>
        <v>-0.39861535157987149</v>
      </c>
      <c r="JC59" s="18">
        <f t="shared" si="674"/>
        <v>-0.49116152344631092</v>
      </c>
      <c r="JD59" s="18">
        <f t="shared" si="674"/>
        <v>-0.4454157257849608</v>
      </c>
      <c r="JE59" s="18">
        <f t="shared" si="674"/>
        <v>-0.46402899690623123</v>
      </c>
      <c r="JF59" s="18">
        <f t="shared" si="674"/>
        <v>-0.28995844847360175</v>
      </c>
      <c r="JG59" s="18">
        <f t="shared" si="674"/>
        <v>-0.1068373171192456</v>
      </c>
      <c r="JH59" s="18">
        <f t="shared" si="674"/>
        <v>-7.9539051958401941E-2</v>
      </c>
      <c r="JI59" s="18">
        <f t="shared" si="674"/>
        <v>-3.3239255800980638E-2</v>
      </c>
      <c r="JJ59" s="18">
        <f t="shared" si="674"/>
        <v>0.106221543348338</v>
      </c>
      <c r="JK59" s="18">
        <f t="shared" si="674"/>
        <v>0.15924097367209078</v>
      </c>
      <c r="JL59" s="18">
        <f t="shared" si="674"/>
        <v>0.27174949760006162</v>
      </c>
      <c r="JM59" s="18">
        <f t="shared" si="674"/>
        <v>0.13282068256731594</v>
      </c>
      <c r="JN59" s="18">
        <f t="shared" si="676"/>
        <v>-8.1519903330395938E-4</v>
      </c>
      <c r="JO59" s="18">
        <f t="shared" si="676"/>
        <v>0.11513697140629287</v>
      </c>
      <c r="JP59" s="18">
        <f t="shared" si="676"/>
        <v>0.10378034176549744</v>
      </c>
      <c r="JQ59" s="18">
        <f t="shared" si="676"/>
        <v>0.5125594741525854</v>
      </c>
      <c r="JR59" s="18">
        <f t="shared" si="676"/>
        <v>0.41954165161806123</v>
      </c>
      <c r="JS59" s="18">
        <f t="shared" si="676"/>
        <v>0.44646470615265232</v>
      </c>
      <c r="JT59" s="18">
        <f t="shared" si="676"/>
        <v>0.22920055313362697</v>
      </c>
      <c r="JU59" s="18">
        <f t="shared" si="676"/>
        <v>6.1048405584314569E-2</v>
      </c>
      <c r="JV59" s="18">
        <f t="shared" si="676"/>
        <v>0.14595134325132175</v>
      </c>
      <c r="JW59" s="18">
        <f t="shared" si="676"/>
        <v>0.17122024153589477</v>
      </c>
      <c r="JX59" s="18">
        <f t="shared" si="676"/>
        <v>0.13358698998045648</v>
      </c>
      <c r="JY59" s="18">
        <f t="shared" si="676"/>
        <v>0.31998700778342659</v>
      </c>
      <c r="JZ59" s="18">
        <f t="shared" si="676"/>
        <v>0.45916535838100336</v>
      </c>
      <c r="KA59" s="18">
        <f t="shared" si="676"/>
        <v>0.40050918442834393</v>
      </c>
      <c r="KB59" s="18">
        <f t="shared" si="676"/>
        <v>0.26754498888551392</v>
      </c>
      <c r="KC59" s="18">
        <f t="shared" si="676"/>
        <v>0.24024026793809306</v>
      </c>
      <c r="KD59" s="18">
        <f t="shared" si="676"/>
        <v>0.1668702892823859</v>
      </c>
      <c r="KE59" s="18">
        <f t="shared" si="676"/>
        <v>3.193698594401817E-2</v>
      </c>
      <c r="KF59" s="18">
        <f t="shared" si="676"/>
        <v>0.16869308600535482</v>
      </c>
      <c r="KG59" s="18">
        <f t="shared" si="676"/>
        <v>0.18783170993657472</v>
      </c>
      <c r="KH59" s="18">
        <f t="shared" si="676"/>
        <v>7.2334759642769031E-2</v>
      </c>
      <c r="KI59" s="18">
        <f t="shared" si="676"/>
        <v>4.445515183827653E-2</v>
      </c>
      <c r="KJ59" s="18">
        <f t="shared" si="676"/>
        <v>0.22473419339142242</v>
      </c>
      <c r="KK59" s="18">
        <f t="shared" si="676"/>
        <v>0.17704366349175027</v>
      </c>
      <c r="KL59" s="18">
        <f t="shared" si="676"/>
        <v>0.11680691476896965</v>
      </c>
      <c r="KM59" s="18">
        <f t="shared" si="676"/>
        <v>0.13821828747430698</v>
      </c>
      <c r="KN59" s="18">
        <f t="shared" si="677"/>
        <v>0.31154903764351261</v>
      </c>
      <c r="KO59" s="18">
        <f t="shared" si="678"/>
        <v>0.13220277907998379</v>
      </c>
      <c r="KP59" s="18">
        <f t="shared" si="678"/>
        <v>3.9225970729844795E-2</v>
      </c>
      <c r="KQ59" s="18">
        <f t="shared" si="678"/>
        <v>0.1487813150244941</v>
      </c>
      <c r="KR59" s="18">
        <f t="shared" si="678"/>
        <v>0.12310749948875421</v>
      </c>
      <c r="KS59" s="18">
        <f t="shared" si="678"/>
        <v>0.18581543673298229</v>
      </c>
      <c r="KT59" s="18">
        <f t="shared" si="678"/>
        <v>0.23396564230080097</v>
      </c>
      <c r="KU59" s="18">
        <f t="shared" si="678"/>
        <v>0.31771631351367846</v>
      </c>
      <c r="KV59" s="18">
        <f t="shared" si="678"/>
        <v>0.16977218438740738</v>
      </c>
      <c r="KW59" s="18">
        <f t="shared" si="678"/>
        <v>0.12657793830474584</v>
      </c>
      <c r="KX59" s="18">
        <f t="shared" si="678"/>
        <v>0.13631861600718009</v>
      </c>
      <c r="KY59" s="18">
        <f t="shared" si="678"/>
        <v>0.13114334101575653</v>
      </c>
      <c r="KZ59" s="18">
        <f t="shared" si="678"/>
        <v>-3.1314793868972401E-2</v>
      </c>
      <c r="LA59" s="18">
        <f t="shared" si="678"/>
        <v>-0.23785336110761868</v>
      </c>
      <c r="LB59" s="18">
        <f t="shared" si="678"/>
        <v>-0.22367023786778761</v>
      </c>
      <c r="LC59" s="18">
        <f t="shared" si="678"/>
        <v>-0.22926447682942697</v>
      </c>
      <c r="LD59" s="18">
        <f t="shared" si="678"/>
        <v>-0.2983186478709523</v>
      </c>
      <c r="LE59" s="18">
        <f t="shared" si="678"/>
        <v>-0.21362351679409275</v>
      </c>
      <c r="LF59" s="18">
        <f t="shared" si="678"/>
        <v>-0.26908527492740086</v>
      </c>
      <c r="LG59" s="18">
        <f t="shared" si="678"/>
        <v>-0.31495043843824755</v>
      </c>
      <c r="LH59" s="18">
        <f t="shared" si="678"/>
        <v>-0.36164174089405698</v>
      </c>
      <c r="LI59" s="18">
        <f t="shared" si="678"/>
        <v>-0.31671126768918478</v>
      </c>
      <c r="LJ59" s="18">
        <f t="shared" si="678"/>
        <v>-0.42436369063565582</v>
      </c>
      <c r="LK59" s="18">
        <f t="shared" si="678"/>
        <v>-0.40116009421140419</v>
      </c>
      <c r="LL59" s="18">
        <f t="shared" si="678"/>
        <v>-0.34594958788955532</v>
      </c>
      <c r="LM59" s="18">
        <f t="shared" si="678"/>
        <v>-7.4511254304875152E-2</v>
      </c>
      <c r="LN59" s="18">
        <f t="shared" si="678"/>
        <v>4.1493451670471249E-2</v>
      </c>
      <c r="LO59" s="18">
        <f t="shared" si="678"/>
        <v>-6.3331845938561671E-2</v>
      </c>
      <c r="LP59" s="18">
        <f t="shared" si="678"/>
        <v>-1.4823702389000992E-2</v>
      </c>
      <c r="LQ59" s="18">
        <f t="shared" si="678"/>
        <v>-0.16418646004481108</v>
      </c>
      <c r="LR59" s="18">
        <f t="shared" si="678"/>
        <v>-6.1952589428672211E-2</v>
      </c>
      <c r="LS59" s="18">
        <f t="shared" si="678"/>
        <v>-0.17891041845860745</v>
      </c>
      <c r="LT59" s="18">
        <f t="shared" si="678"/>
        <v>-0.1756349231387978</v>
      </c>
      <c r="LU59" s="18">
        <f t="shared" si="678"/>
        <v>-0.23286574084355105</v>
      </c>
      <c r="LV59" s="18">
        <f t="shared" si="678"/>
        <v>-0.16119310095820416</v>
      </c>
      <c r="LW59" s="18">
        <f t="shared" si="678"/>
        <v>-3.3594976661775577E-2</v>
      </c>
      <c r="LX59" s="18">
        <f t="shared" si="678"/>
        <v>-1.1212695596160227E-2</v>
      </c>
      <c r="LY59" s="18">
        <f t="shared" si="681"/>
        <v>8.3298989574142057E-2</v>
      </c>
      <c r="LZ59" s="18">
        <f t="shared" si="681"/>
        <v>-4.6225017977805316E-2</v>
      </c>
      <c r="MA59" s="18">
        <f t="shared" si="681"/>
        <v>4.9290404630870865E-2</v>
      </c>
      <c r="MB59" s="18">
        <f t="shared" si="681"/>
        <v>0.11632905991112685</v>
      </c>
      <c r="MC59" s="18">
        <f t="shared" si="681"/>
        <v>0.17277495814661625</v>
      </c>
      <c r="MD59" s="18">
        <f t="shared" si="681"/>
        <v>0.27961239038626817</v>
      </c>
      <c r="ME59" s="18">
        <f t="shared" si="681"/>
        <v>0.50491381767729471</v>
      </c>
      <c r="MF59" s="18">
        <f t="shared" si="681"/>
        <v>0.4533995520153693</v>
      </c>
      <c r="MG59" s="18">
        <f t="shared" si="681"/>
        <v>0.55910778175647113</v>
      </c>
      <c r="MH59" s="18">
        <f t="shared" si="681"/>
        <v>0.57564766526066902</v>
      </c>
      <c r="MI59" s="18">
        <f t="shared" si="681"/>
        <v>0.37253663800220438</v>
      </c>
      <c r="MJ59" s="18">
        <f t="shared" si="681"/>
        <v>0.44354641967459063</v>
      </c>
      <c r="MK59" s="18">
        <f t="shared" si="681"/>
        <v>0.33084976382565623</v>
      </c>
      <c r="ML59" s="18">
        <f t="shared" si="681"/>
        <v>0.60629658432328193</v>
      </c>
      <c r="MM59" s="18">
        <f t="shared" si="681"/>
        <v>0.6417552623938767</v>
      </c>
      <c r="MN59" s="18">
        <f t="shared" si="681"/>
        <v>0.64238987306611994</v>
      </c>
      <c r="MO59" s="18">
        <f t="shared" si="681"/>
        <v>0.72534781691630612</v>
      </c>
      <c r="MP59" s="18">
        <f t="shared" si="681"/>
        <v>0.56896155327031095</v>
      </c>
      <c r="MQ59" s="18">
        <f t="shared" si="681"/>
        <v>0.44149028680098112</v>
      </c>
      <c r="MR59" s="18">
        <f t="shared" si="681"/>
        <v>0.49222109633268407</v>
      </c>
      <c r="MS59" s="18">
        <f t="shared" si="681"/>
        <v>0.43620991425772382</v>
      </c>
      <c r="MT59" s="18">
        <f t="shared" si="681"/>
        <v>0.33420701370623052</v>
      </c>
      <c r="MU59" s="18">
        <f t="shared" si="681"/>
        <v>0.35572152064779328</v>
      </c>
      <c r="MV59" s="18">
        <f t="shared" si="681"/>
        <v>0.28189244471911445</v>
      </c>
      <c r="MW59" s="18">
        <f t="shared" si="681"/>
        <v>0.31453519591457768</v>
      </c>
      <c r="MX59" s="18">
        <f t="shared" si="681"/>
        <v>0.21219490271724473</v>
      </c>
      <c r="MY59" s="18">
        <f t="shared" si="681"/>
        <v>0.17951489112531127</v>
      </c>
      <c r="MZ59" s="18">
        <f t="shared" si="681"/>
        <v>0.10559200206201269</v>
      </c>
      <c r="NA59" s="18">
        <f t="shared" si="681"/>
        <v>1.7076410357999006E-3</v>
      </c>
      <c r="NB59" s="18">
        <f t="shared" si="681"/>
        <v>-9.4042591955120325E-2</v>
      </c>
      <c r="NC59" s="18">
        <f t="shared" si="681"/>
        <v>1.3446050311639812E-2</v>
      </c>
      <c r="ND59" s="18">
        <f t="shared" si="681"/>
        <v>-3.3824765768858622E-2</v>
      </c>
      <c r="NE59" s="18">
        <f t="shared" si="681"/>
        <v>-4.6654233779088949E-2</v>
      </c>
      <c r="NF59" s="18">
        <f t="shared" si="681"/>
        <v>-9.3024087057451577E-2</v>
      </c>
      <c r="NG59" s="18">
        <f t="shared" si="681"/>
        <v>-8.5876435810037899E-2</v>
      </c>
      <c r="NH59" s="18">
        <f t="shared" si="680"/>
        <v>-7.0475747278872847E-2</v>
      </c>
      <c r="NI59" s="18">
        <f t="shared" si="680"/>
        <v>-0.1168088629634928</v>
      </c>
      <c r="NJ59" s="18">
        <f t="shared" si="680"/>
        <v>-8.5317761583752705E-2</v>
      </c>
      <c r="NK59" s="18">
        <f t="shared" si="680"/>
        <v>-0.1225856864540632</v>
      </c>
      <c r="NL59" s="18">
        <f t="shared" si="680"/>
        <v>-0.13536344793984922</v>
      </c>
      <c r="NM59" s="18">
        <f t="shared" si="680"/>
        <v>-0.12757186135535092</v>
      </c>
      <c r="NN59" s="18">
        <f t="shared" si="680"/>
        <v>1.1901606978774737E-3</v>
      </c>
      <c r="NO59" s="18">
        <f t="shared" si="680"/>
        <v>-1.1734187783013716E-2</v>
      </c>
      <c r="NP59" s="18">
        <f t="shared" si="680"/>
        <v>5.4736328777922338E-3</v>
      </c>
      <c r="NQ59" s="18">
        <f t="shared" si="680"/>
        <v>3.5352746761291298E-2</v>
      </c>
      <c r="NR59" s="18">
        <f t="shared" si="680"/>
        <v>9.2879514159693644E-2</v>
      </c>
      <c r="NS59" s="18">
        <f t="shared" si="680"/>
        <v>0.15235680454182754</v>
      </c>
      <c r="NT59" s="18">
        <f t="shared" si="680"/>
        <v>0.14912757134225729</v>
      </c>
      <c r="NU59" s="18">
        <f t="shared" si="680"/>
        <v>0.10455642602264947</v>
      </c>
    </row>
    <row r="60" spans="1:385" ht="15.5" outlineLevel="1" thickBot="1" x14ac:dyDescent="0.9">
      <c r="A60" s="9" t="s">
        <v>24</v>
      </c>
      <c r="B60" s="20" t="s">
        <v>3</v>
      </c>
      <c r="C60" s="20" t="s">
        <v>3</v>
      </c>
      <c r="D60" s="20" t="s">
        <v>3</v>
      </c>
      <c r="E60" s="20" t="s">
        <v>3</v>
      </c>
      <c r="F60" s="20" t="s">
        <v>3</v>
      </c>
      <c r="G60" s="20" t="s">
        <v>3</v>
      </c>
      <c r="H60" s="20" t="s">
        <v>3</v>
      </c>
      <c r="I60" s="20" t="s">
        <v>3</v>
      </c>
      <c r="J60" s="20" t="s">
        <v>3</v>
      </c>
      <c r="K60" s="20" t="s">
        <v>3</v>
      </c>
      <c r="L60" s="20" t="s">
        <v>3</v>
      </c>
      <c r="M60" s="20" t="s">
        <v>3</v>
      </c>
      <c r="N60" s="20">
        <f t="shared" ref="N60:AS60" si="682">N41/B41-1</f>
        <v>0.5397415465048645</v>
      </c>
      <c r="O60" s="20">
        <f t="shared" si="682"/>
        <v>0.29540120457736974</v>
      </c>
      <c r="P60" s="20">
        <f t="shared" si="682"/>
        <v>4.4070026266314954E-2</v>
      </c>
      <c r="Q60" s="20">
        <f t="shared" si="682"/>
        <v>-9.9615790869907239E-2</v>
      </c>
      <c r="R60" s="20">
        <f t="shared" si="682"/>
        <v>-0.17158837548517081</v>
      </c>
      <c r="S60" s="20">
        <f t="shared" si="682"/>
        <v>-0.18839302236599442</v>
      </c>
      <c r="T60" s="20">
        <f t="shared" si="682"/>
        <v>-0.19784802873374141</v>
      </c>
      <c r="U60" s="20">
        <f t="shared" si="682"/>
        <v>-0.17255975292730652</v>
      </c>
      <c r="V60" s="20">
        <f t="shared" si="682"/>
        <v>-0.12386701432200187</v>
      </c>
      <c r="W60" s="20">
        <f t="shared" si="682"/>
        <v>2.0787692014122117E-2</v>
      </c>
      <c r="X60" s="20">
        <f t="shared" si="682"/>
        <v>0.13456901661893039</v>
      </c>
      <c r="Y60" s="20">
        <f t="shared" si="682"/>
        <v>0.1214055514235941</v>
      </c>
      <c r="Z60" s="20">
        <f t="shared" si="682"/>
        <v>0.16629602827679135</v>
      </c>
      <c r="AA60" s="20">
        <f t="shared" si="682"/>
        <v>0.15537996489729888</v>
      </c>
      <c r="AB60" s="20">
        <f t="shared" si="682"/>
        <v>0.18902109745838147</v>
      </c>
      <c r="AC60" s="20">
        <f t="shared" si="682"/>
        <v>0.26223528006620778</v>
      </c>
      <c r="AD60" s="20">
        <f t="shared" si="682"/>
        <v>0.2867834283017805</v>
      </c>
      <c r="AE60" s="20">
        <f t="shared" si="682"/>
        <v>0.31855238338496084</v>
      </c>
      <c r="AF60" s="20">
        <f t="shared" si="682"/>
        <v>0.29896062631042675</v>
      </c>
      <c r="AG60" s="20">
        <f t="shared" si="682"/>
        <v>0.29740935942323521</v>
      </c>
      <c r="AH60" s="20">
        <f t="shared" si="682"/>
        <v>0.20066767796771745</v>
      </c>
      <c r="AI60" s="20">
        <f t="shared" si="682"/>
        <v>0.11909593686976994</v>
      </c>
      <c r="AJ60" s="20">
        <f t="shared" si="682"/>
        <v>0.1237316220528224</v>
      </c>
      <c r="AK60" s="20">
        <f t="shared" si="682"/>
        <v>7.8890577060687583E-2</v>
      </c>
      <c r="AL60" s="20">
        <f t="shared" si="682"/>
        <v>6.2311992119363557E-2</v>
      </c>
      <c r="AM60" s="20">
        <f t="shared" si="682"/>
        <v>6.7970679998118788E-2</v>
      </c>
      <c r="AN60" s="20">
        <f t="shared" si="682"/>
        <v>2.4383349893744466E-2</v>
      </c>
      <c r="AO60" s="20">
        <f t="shared" si="682"/>
        <v>-4.0530500486243515E-2</v>
      </c>
      <c r="AP60" s="20">
        <f t="shared" si="682"/>
        <v>-8.5041303325124162E-2</v>
      </c>
      <c r="AQ60" s="20">
        <f t="shared" si="682"/>
        <v>-0.1255469579522599</v>
      </c>
      <c r="AR60" s="20">
        <f t="shared" si="682"/>
        <v>-0.19093809836280451</v>
      </c>
      <c r="AS60" s="20">
        <f t="shared" si="682"/>
        <v>-0.22051033223548877</v>
      </c>
      <c r="AT60" s="20">
        <f t="shared" ref="AT60:BT60" si="683">AT41/AH41-1</f>
        <v>-0.12241799811849163</v>
      </c>
      <c r="AU60" s="20">
        <f t="shared" si="683"/>
        <v>-0.14859826085810179</v>
      </c>
      <c r="AV60" s="20">
        <f t="shared" si="683"/>
        <v>-0.27331237370646422</v>
      </c>
      <c r="AW60" s="20">
        <f t="shared" si="683"/>
        <v>-0.25361375385671314</v>
      </c>
      <c r="AX60" s="20">
        <f t="shared" si="683"/>
        <v>-0.18136107294570425</v>
      </c>
      <c r="AY60" s="20">
        <f t="shared" si="683"/>
        <v>-0.1235262028081161</v>
      </c>
      <c r="AZ60" s="20">
        <f t="shared" si="683"/>
        <v>-2.1077136182395817E-2</v>
      </c>
      <c r="BA60" s="20">
        <f t="shared" si="683"/>
        <v>8.0178273815439516E-2</v>
      </c>
      <c r="BB60" s="20">
        <f t="shared" si="683"/>
        <v>9.134905315685149E-2</v>
      </c>
      <c r="BC60" s="20">
        <f t="shared" si="683"/>
        <v>2.425784995772462E-2</v>
      </c>
      <c r="BD60" s="20">
        <f t="shared" si="683"/>
        <v>-7.8934725440599873E-2</v>
      </c>
      <c r="BE60" s="20">
        <f t="shared" si="683"/>
        <v>7.3232311037172426E-3</v>
      </c>
      <c r="BF60" s="20">
        <f t="shared" si="683"/>
        <v>-0.16842762498711017</v>
      </c>
      <c r="BG60" s="20">
        <f t="shared" si="683"/>
        <v>-0.43289340365114459</v>
      </c>
      <c r="BH60" s="20">
        <f t="shared" si="683"/>
        <v>-0.40457374823047398</v>
      </c>
      <c r="BI60" s="20">
        <f t="shared" si="683"/>
        <v>-0.34861933808560053</v>
      </c>
      <c r="BJ60" s="20">
        <f t="shared" si="683"/>
        <v>-0.28000654099459776</v>
      </c>
      <c r="BK60" s="20">
        <f t="shared" si="683"/>
        <v>-0.28103812021320329</v>
      </c>
      <c r="BL60" s="20">
        <f t="shared" si="683"/>
        <v>-0.33814231945178297</v>
      </c>
      <c r="BM60" s="20">
        <f t="shared" si="683"/>
        <v>-0.36615779291958805</v>
      </c>
      <c r="BN60" s="20">
        <f t="shared" si="683"/>
        <v>-0.39388148556747171</v>
      </c>
      <c r="BO60" s="20">
        <f t="shared" si="683"/>
        <v>-0.30368078047787161</v>
      </c>
      <c r="BP60" s="20">
        <f t="shared" si="683"/>
        <v>-0.17269761883205303</v>
      </c>
      <c r="BQ60" s="20">
        <f t="shared" si="683"/>
        <v>-0.17078256540636561</v>
      </c>
      <c r="BR60" s="20">
        <f t="shared" si="683"/>
        <v>0.11536070343179561</v>
      </c>
      <c r="BS60" s="20">
        <f t="shared" si="683"/>
        <v>0.52910531234932345</v>
      </c>
      <c r="BT60" s="20">
        <f t="shared" si="683"/>
        <v>0.4369507696180488</v>
      </c>
      <c r="BU60" s="20">
        <f t="shared" si="496"/>
        <v>0.36231845843025767</v>
      </c>
      <c r="BV60" s="20">
        <f t="shared" si="497"/>
        <v>0.2337312501744766</v>
      </c>
      <c r="BW60" s="20">
        <f t="shared" si="498"/>
        <v>0.12014625172409987</v>
      </c>
      <c r="BX60" s="20">
        <f t="shared" si="499"/>
        <v>6.555570965588986E-2</v>
      </c>
      <c r="BY60" s="20">
        <f t="shared" si="500"/>
        <v>0.12991221866341385</v>
      </c>
      <c r="BZ60" s="20">
        <f t="shared" si="501"/>
        <v>0.27720153667577851</v>
      </c>
      <c r="CA60" s="20">
        <f t="shared" si="502"/>
        <v>0.13347434043919493</v>
      </c>
      <c r="CB60" s="20">
        <f t="shared" si="503"/>
        <v>0.20526954651657681</v>
      </c>
      <c r="CC60" s="20">
        <f t="shared" si="504"/>
        <v>0.46874514956381752</v>
      </c>
      <c r="CD60" s="20">
        <f t="shared" si="505"/>
        <v>0.20489045133845463</v>
      </c>
      <c r="CE60" s="20">
        <f t="shared" si="506"/>
        <v>0.13355067737591542</v>
      </c>
      <c r="CF60" s="20">
        <f t="shared" si="507"/>
        <v>0.26215484818339463</v>
      </c>
      <c r="CG60" s="20">
        <f t="shared" si="508"/>
        <v>0.20580292638664477</v>
      </c>
      <c r="CH60" s="20">
        <f t="shared" si="509"/>
        <v>-0.13082048141093217</v>
      </c>
      <c r="CI60" s="20">
        <f t="shared" si="510"/>
        <v>-7.1467103919072295E-2</v>
      </c>
      <c r="CJ60" s="20">
        <f t="shared" si="511"/>
        <v>-3.8119894662724807E-4</v>
      </c>
      <c r="CK60" s="20">
        <f t="shared" si="512"/>
        <v>-3.8062344723501451E-2</v>
      </c>
      <c r="CL60" s="20">
        <f t="shared" si="513"/>
        <v>-0.20800764354245882</v>
      </c>
      <c r="CM60" s="20">
        <f t="shared" si="514"/>
        <v>-0.10443618683474465</v>
      </c>
      <c r="CN60" s="20">
        <f t="shared" si="515"/>
        <v>-7.7441312432823817E-2</v>
      </c>
      <c r="CO60" s="20">
        <f t="shared" si="516"/>
        <v>-0.32362539560346981</v>
      </c>
      <c r="CP60" s="20">
        <f t="shared" si="517"/>
        <v>-0.2856958272321144</v>
      </c>
      <c r="CQ60" s="20">
        <f t="shared" si="518"/>
        <v>-0.14245643644399719</v>
      </c>
      <c r="CR60" s="20">
        <f t="shared" si="519"/>
        <v>-0.16311623807172526</v>
      </c>
      <c r="CS60" s="20">
        <f t="shared" si="520"/>
        <v>-0.10242507032590376</v>
      </c>
      <c r="CT60" s="20">
        <f t="shared" si="521"/>
        <v>2.7410174921976838E-2</v>
      </c>
      <c r="CU60" s="20">
        <f t="shared" si="522"/>
        <v>0.12275584466695344</v>
      </c>
      <c r="CV60" s="20">
        <f t="shared" si="523"/>
        <v>1.3848776299403065E-2</v>
      </c>
      <c r="CW60" s="20">
        <f t="shared" si="524"/>
        <v>9.601200150167144E-2</v>
      </c>
      <c r="CX60" s="20">
        <f t="shared" si="525"/>
        <v>0.13073699250337301</v>
      </c>
      <c r="CY60" s="20">
        <f t="shared" si="526"/>
        <v>5.6621070476626567E-2</v>
      </c>
      <c r="CZ60" s="20">
        <f t="shared" si="527"/>
        <v>4.3319449347632766E-2</v>
      </c>
      <c r="DA60" s="20">
        <f t="shared" si="528"/>
        <v>5.496328605335421E-2</v>
      </c>
      <c r="DB60" s="20">
        <f t="shared" si="529"/>
        <v>1.5444766682598532E-2</v>
      </c>
      <c r="DC60" s="20">
        <f t="shared" si="530"/>
        <v>-7.4287779912403762E-2</v>
      </c>
      <c r="DD60" s="20">
        <f t="shared" si="531"/>
        <v>5.9519263657747512E-2</v>
      </c>
      <c r="DE60" s="20">
        <f t="shared" si="532"/>
        <v>5.7327101744911291E-2</v>
      </c>
      <c r="DF60" s="20">
        <f t="shared" si="533"/>
        <v>0.23680238897592432</v>
      </c>
      <c r="DG60" s="20">
        <f t="shared" si="534"/>
        <v>-2.7776704428458032E-2</v>
      </c>
      <c r="DH60" s="20">
        <f t="shared" si="535"/>
        <v>6.8657021090118064E-2</v>
      </c>
      <c r="DI60" s="20">
        <f t="shared" si="536"/>
        <v>-1.8523181636683983E-2</v>
      </c>
      <c r="DJ60" s="20">
        <f t="shared" si="537"/>
        <v>8.4570536139852548E-2</v>
      </c>
      <c r="DK60" s="20">
        <f t="shared" si="538"/>
        <v>0.15127735672921916</v>
      </c>
      <c r="DL60" s="20">
        <f t="shared" si="539"/>
        <v>0.14963097185136243</v>
      </c>
      <c r="DM60" s="20">
        <f t="shared" si="540"/>
        <v>0.2824951465704304</v>
      </c>
      <c r="DN60" s="20">
        <f t="shared" si="541"/>
        <v>0.24447281217758321</v>
      </c>
      <c r="DO60" s="20">
        <f t="shared" si="542"/>
        <v>0.19461253775645737</v>
      </c>
      <c r="DP60" s="20">
        <f t="shared" si="543"/>
        <v>5.1896887679567794E-2</v>
      </c>
      <c r="DQ60" s="20">
        <f t="shared" si="544"/>
        <v>0.26591726265291404</v>
      </c>
      <c r="DR60" s="20">
        <f t="shared" si="545"/>
        <v>0.13951038309584085</v>
      </c>
      <c r="DS60" s="20">
        <f t="shared" si="546"/>
        <v>0.30636345857110769</v>
      </c>
      <c r="DT60" s="20">
        <f t="shared" si="547"/>
        <v>0.2638767406006044</v>
      </c>
      <c r="DU60" s="20">
        <f t="shared" si="548"/>
        <v>0.26231043020230915</v>
      </c>
      <c r="DV60" s="20">
        <f t="shared" si="549"/>
        <v>0.46241146703388836</v>
      </c>
      <c r="DW60" s="20">
        <f t="shared" si="550"/>
        <v>0.41043260745260302</v>
      </c>
      <c r="DX60" s="20">
        <f t="shared" si="551"/>
        <v>0.4026171999194581</v>
      </c>
      <c r="DY60" s="20">
        <f t="shared" si="552"/>
        <v>0.29746434126600985</v>
      </c>
      <c r="DZ60" s="20">
        <f t="shared" si="553"/>
        <v>0.32119458162561565</v>
      </c>
      <c r="EA60" s="20">
        <f t="shared" si="554"/>
        <v>0.45265927991019783</v>
      </c>
      <c r="EB60" s="20">
        <f t="shared" si="555"/>
        <v>0.46170950564511681</v>
      </c>
      <c r="EC60" s="20">
        <f t="shared" si="556"/>
        <v>0.14768041080284267</v>
      </c>
      <c r="ED60" s="20">
        <f t="shared" si="557"/>
        <v>0.20928303777907264</v>
      </c>
      <c r="EE60" s="20">
        <f t="shared" si="558"/>
        <v>0.16909751170759968</v>
      </c>
      <c r="EF60" s="20">
        <f t="shared" si="559"/>
        <v>0.23453345145688198</v>
      </c>
      <c r="EG60" s="20">
        <f t="shared" si="560"/>
        <v>8.1710870276240799E-2</v>
      </c>
      <c r="EH60" s="20">
        <f t="shared" si="561"/>
        <v>-0.11446471314036533</v>
      </c>
      <c r="EI60" s="20">
        <f t="shared" si="562"/>
        <v>2.9393423263491369E-2</v>
      </c>
      <c r="EJ60" s="20">
        <f t="shared" si="563"/>
        <v>5.2272709366325332E-2</v>
      </c>
      <c r="EK60" s="20">
        <f t="shared" si="564"/>
        <v>1.3452346572473628E-2</v>
      </c>
      <c r="EL60" s="20">
        <f t="shared" si="565"/>
        <v>3.2143466880562022E-2</v>
      </c>
      <c r="EM60" s="20">
        <f t="shared" si="566"/>
        <v>4.3156947188554007E-2</v>
      </c>
      <c r="EN60" s="20">
        <f t="shared" si="567"/>
        <v>6.2209388794831399E-2</v>
      </c>
      <c r="EO60" s="20">
        <f t="shared" si="568"/>
        <v>0.14206042338790748</v>
      </c>
      <c r="EP60" s="20">
        <f t="shared" si="569"/>
        <v>9.7094128021989468E-2</v>
      </c>
      <c r="EQ60" s="20">
        <f t="shared" si="570"/>
        <v>0.1168078215951891</v>
      </c>
      <c r="ER60" s="20">
        <f t="shared" si="571"/>
        <v>3.2228348102108617E-2</v>
      </c>
      <c r="ES60" s="20">
        <f t="shared" si="572"/>
        <v>0.21293404376453662</v>
      </c>
      <c r="ET60" s="20">
        <f t="shared" si="573"/>
        <v>0.24200677886159672</v>
      </c>
      <c r="EU60" s="20">
        <f t="shared" si="574"/>
        <v>8.1371079445665018E-2</v>
      </c>
      <c r="EV60" s="20">
        <f t="shared" si="575"/>
        <v>-3.9680697911268048E-2</v>
      </c>
      <c r="EW60" s="20">
        <f t="shared" si="576"/>
        <v>8.7140937015518505E-2</v>
      </c>
      <c r="EX60" s="20">
        <f t="shared" si="577"/>
        <v>7.8576119049577287E-2</v>
      </c>
      <c r="EY60" s="20">
        <f t="shared" si="578"/>
        <v>1.6661563487185171E-2</v>
      </c>
      <c r="EZ60" s="20">
        <f t="shared" si="579"/>
        <v>5.5103097230698728E-2</v>
      </c>
      <c r="FA60" s="20">
        <f t="shared" si="580"/>
        <v>3.8802526528168846E-2</v>
      </c>
      <c r="FB60" s="20">
        <f t="shared" si="581"/>
        <v>0.11153811896763477</v>
      </c>
      <c r="FC60" s="20">
        <f t="shared" si="582"/>
        <v>9.5661149812146462E-2</v>
      </c>
      <c r="FD60" s="20">
        <f t="shared" si="583"/>
        <v>0.13645219366793437</v>
      </c>
      <c r="FE60" s="20">
        <f t="shared" si="584"/>
        <v>0.1284271458854398</v>
      </c>
      <c r="FF60" s="20">
        <f t="shared" si="585"/>
        <v>0.18955311424935006</v>
      </c>
      <c r="FG60" s="20">
        <f t="shared" si="586"/>
        <v>0.20025238891612562</v>
      </c>
      <c r="FH60" s="20">
        <f t="shared" si="587"/>
        <v>0.20180410592044429</v>
      </c>
      <c r="FI60" s="20">
        <f t="shared" si="588"/>
        <v>0.12353012147810727</v>
      </c>
      <c r="FJ60" s="20">
        <f t="shared" si="589"/>
        <v>0.11133148843894092</v>
      </c>
      <c r="FK60" s="20">
        <f t="shared" si="590"/>
        <v>0.16153105894512421</v>
      </c>
      <c r="FL60" s="20">
        <f t="shared" si="591"/>
        <v>0.15694534302031959</v>
      </c>
      <c r="FM60" s="20">
        <f t="shared" si="592"/>
        <v>0.13505412983007847</v>
      </c>
      <c r="FN60" s="20">
        <f t="shared" si="593"/>
        <v>9.9740171435586777E-2</v>
      </c>
      <c r="FO60" s="20">
        <f t="shared" si="594"/>
        <v>-2.257222433849071E-4</v>
      </c>
      <c r="FP60" s="20">
        <f t="shared" si="595"/>
        <v>2.9590857179511598E-2</v>
      </c>
      <c r="FQ60" s="20">
        <f t="shared" si="596"/>
        <v>-1.4901407204432338E-2</v>
      </c>
      <c r="FR60" s="20">
        <f t="shared" si="597"/>
        <v>-5.047863267874364E-2</v>
      </c>
      <c r="FS60" s="20">
        <f t="shared" si="598"/>
        <v>-0.12264665869992031</v>
      </c>
      <c r="FT60" s="20">
        <f t="shared" si="599"/>
        <v>-0.1742177561016347</v>
      </c>
      <c r="FU60" s="20">
        <f t="shared" si="600"/>
        <v>-0.22141818590217455</v>
      </c>
      <c r="FV60" s="20">
        <f t="shared" si="601"/>
        <v>-0.15091920062921138</v>
      </c>
      <c r="FW60" s="20">
        <f t="shared" si="602"/>
        <v>-0.2355583095620325</v>
      </c>
      <c r="FX60" s="20">
        <f t="shared" si="603"/>
        <v>-0.24798441363048107</v>
      </c>
      <c r="FY60" s="20">
        <f t="shared" si="604"/>
        <v>-0.22198865396431489</v>
      </c>
      <c r="FZ60" s="20">
        <f t="shared" si="605"/>
        <v>-0.15558671987107875</v>
      </c>
      <c r="GA60" s="20">
        <f t="shared" si="606"/>
        <v>-4.0050054607662977E-2</v>
      </c>
      <c r="GB60" s="20">
        <f t="shared" si="607"/>
        <v>-4.0247172780942364E-2</v>
      </c>
      <c r="GC60" s="20">
        <f t="shared" si="608"/>
        <v>2.0676526540237106E-2</v>
      </c>
      <c r="GD60" s="20">
        <f t="shared" si="609"/>
        <v>6.3447688245194866E-2</v>
      </c>
      <c r="GE60" s="20">
        <f t="shared" si="610"/>
        <v>0.1125548275215138</v>
      </c>
      <c r="GF60" s="20">
        <f t="shared" si="611"/>
        <v>0.25037550686725574</v>
      </c>
      <c r="GG60" s="20">
        <f t="shared" si="612"/>
        <v>0.29370464136669083</v>
      </c>
      <c r="GH60" s="20">
        <f t="shared" si="613"/>
        <v>0.23296259565425093</v>
      </c>
      <c r="GI60" s="20">
        <f t="shared" si="614"/>
        <v>0.3611465190584191</v>
      </c>
      <c r="GJ60" s="20">
        <f t="shared" si="615"/>
        <v>0.24004570052753804</v>
      </c>
      <c r="GK60" s="20">
        <f t="shared" si="616"/>
        <v>0.26340669246164805</v>
      </c>
      <c r="GL60" s="20">
        <f t="shared" si="617"/>
        <v>0.21156748359707089</v>
      </c>
      <c r="GM60" s="20">
        <f t="shared" si="618"/>
        <v>0.14449021334654621</v>
      </c>
      <c r="GN60" s="20">
        <f t="shared" si="619"/>
        <v>0.21174809176268394</v>
      </c>
      <c r="GO60" s="20">
        <f t="shared" si="620"/>
        <v>0.15681464242203291</v>
      </c>
      <c r="GP60" s="20">
        <f t="shared" si="621"/>
        <v>4.7991672217994497E-2</v>
      </c>
      <c r="GQ60" s="20">
        <f t="shared" si="622"/>
        <v>9.1108630724783035E-2</v>
      </c>
      <c r="GR60" s="20">
        <f t="shared" si="623"/>
        <v>8.1624680618751277E-2</v>
      </c>
      <c r="GS60" s="20">
        <f t="shared" si="624"/>
        <v>1.1444861740844692E-2</v>
      </c>
      <c r="GT60" s="20">
        <f t="shared" si="625"/>
        <v>3.230280969053867E-3</v>
      </c>
      <c r="GU60" s="20">
        <f t="shared" si="626"/>
        <v>-1.8081204923241279E-2</v>
      </c>
      <c r="GV60" s="20">
        <f t="shared" si="627"/>
        <v>5.16465069340728E-2</v>
      </c>
      <c r="GW60" s="20">
        <f t="shared" si="628"/>
        <v>-2.2204714984915497E-2</v>
      </c>
      <c r="GX60" s="20">
        <f t="shared" si="629"/>
        <v>-3.7389898171403146E-2</v>
      </c>
      <c r="GY60" s="20">
        <f t="shared" si="630"/>
        <v>-2.1799067341268241E-2</v>
      </c>
      <c r="GZ60" s="20">
        <f t="shared" si="631"/>
        <v>-8.3005657273785727E-2</v>
      </c>
      <c r="HA60" s="20">
        <f t="shared" si="632"/>
        <v>-7.2133935868897381E-2</v>
      </c>
      <c r="HB60" s="20">
        <f t="shared" si="633"/>
        <v>-4.2331761756659314E-2</v>
      </c>
      <c r="HC60" s="20">
        <f t="shared" si="634"/>
        <v>-6.7718295460252875E-2</v>
      </c>
      <c r="HD60" s="20">
        <f t="shared" si="635"/>
        <v>-7.5561718750557616E-2</v>
      </c>
      <c r="HE60" s="20">
        <f t="shared" si="636"/>
        <v>-2.9417105161014367E-2</v>
      </c>
      <c r="HF60" s="20">
        <f t="shared" si="637"/>
        <v>4.109305795598317E-2</v>
      </c>
      <c r="HG60" s="20">
        <f t="shared" si="638"/>
        <v>3.3678915103285023E-2</v>
      </c>
      <c r="HH60" s="20">
        <f t="shared" si="639"/>
        <v>5.9203971979837622E-2</v>
      </c>
      <c r="HI60" s="20">
        <f t="shared" si="640"/>
        <v>4.7533305681774385E-2</v>
      </c>
      <c r="HJ60" s="20">
        <f t="shared" si="641"/>
        <v>6.5427754127486137E-2</v>
      </c>
      <c r="HK60" s="20">
        <f t="shared" si="642"/>
        <v>5.117125122099897E-2</v>
      </c>
      <c r="HL60" s="20">
        <f t="shared" si="643"/>
        <v>3.8737349901764251E-2</v>
      </c>
      <c r="HM60" s="20">
        <f t="shared" si="644"/>
        <v>3.2377423225744772E-2</v>
      </c>
      <c r="HN60" s="20">
        <f t="shared" si="645"/>
        <v>7.0115191847926361E-2</v>
      </c>
      <c r="HO60" s="20">
        <f t="shared" si="646"/>
        <v>2.2250362907376919E-2</v>
      </c>
      <c r="HP60" s="20">
        <f t="shared" si="647"/>
        <v>6.3728065441495119E-2</v>
      </c>
      <c r="HQ60" s="20">
        <f t="shared" si="648"/>
        <v>2.7383645606038565E-2</v>
      </c>
      <c r="HR60" s="20">
        <f t="shared" si="649"/>
        <v>-1.1595859326751445E-2</v>
      </c>
      <c r="HS60" s="20">
        <f t="shared" si="650"/>
        <v>-4.1482564151955281E-2</v>
      </c>
      <c r="HT60" s="20">
        <f t="shared" si="651"/>
        <v>-6.2441961529728585E-2</v>
      </c>
      <c r="HU60" s="20">
        <f t="shared" si="652"/>
        <v>-7.0696092019025047E-2</v>
      </c>
      <c r="HV60" s="20">
        <f t="shared" si="653"/>
        <v>-7.6613643801789144E-2</v>
      </c>
      <c r="HW60" s="20">
        <f t="shared" si="654"/>
        <v>-0.13848232781689551</v>
      </c>
      <c r="HX60" s="20">
        <f t="shared" si="655"/>
        <v>-0.144764125578692</v>
      </c>
      <c r="HY60" s="20">
        <f t="shared" si="656"/>
        <v>-0.11280902116720648</v>
      </c>
      <c r="HZ60" s="20">
        <f t="shared" si="657"/>
        <v>-0.12573599466431884</v>
      </c>
      <c r="IA60" s="20">
        <f t="shared" si="658"/>
        <v>-0.10152238656447032</v>
      </c>
      <c r="IB60" s="20">
        <f t="shared" si="659"/>
        <v>-0.13708662042956443</v>
      </c>
      <c r="IC60" s="20">
        <f t="shared" si="660"/>
        <v>-0.1659001831857474</v>
      </c>
      <c r="ID60" s="20">
        <f t="shared" si="661"/>
        <v>-0.14061994454436011</v>
      </c>
      <c r="IE60" s="20">
        <f t="shared" si="662"/>
        <v>-0.14958186204508928</v>
      </c>
      <c r="IF60" s="20">
        <f t="shared" si="663"/>
        <v>-0.17053864445830802</v>
      </c>
      <c r="IG60" s="20">
        <f t="shared" si="664"/>
        <v>-0.22974724053625462</v>
      </c>
      <c r="IH60" s="20">
        <f t="shared" si="665"/>
        <v>-0.24789912862750207</v>
      </c>
      <c r="II60" s="20">
        <f t="shared" si="666"/>
        <v>-0.19925254446404128</v>
      </c>
      <c r="IJ60" s="20">
        <f t="shared" si="667"/>
        <v>-0.17264868151094781</v>
      </c>
      <c r="IK60" s="20">
        <f t="shared" si="668"/>
        <v>-0.18370869064037998</v>
      </c>
      <c r="IL60" s="20">
        <f t="shared" si="669"/>
        <v>-0.23174305351845292</v>
      </c>
      <c r="IM60" s="20">
        <f t="shared" si="670"/>
        <v>-0.24487647629505582</v>
      </c>
      <c r="IN60" s="20">
        <f t="shared" si="671"/>
        <v>-0.21323184866675948</v>
      </c>
      <c r="IO60" s="20">
        <f t="shared" si="672"/>
        <v>-0.14956373515078969</v>
      </c>
      <c r="IP60" s="20">
        <f t="shared" si="673"/>
        <v>-0.2311288770934522</v>
      </c>
      <c r="IQ60" s="20">
        <f t="shared" si="674"/>
        <v>-0.21982579608951192</v>
      </c>
      <c r="IR60" s="20">
        <f t="shared" si="675"/>
        <v>-0.25018093722243651</v>
      </c>
      <c r="IS60" s="20">
        <f t="shared" si="674"/>
        <v>-0.27232112215335735</v>
      </c>
      <c r="IT60" s="20">
        <f t="shared" si="674"/>
        <v>-0.33161078983190961</v>
      </c>
      <c r="IU60" s="20">
        <f t="shared" si="674"/>
        <v>-0.43876122672861317</v>
      </c>
      <c r="IV60" s="20">
        <f t="shared" si="674"/>
        <v>-0.46135378831598395</v>
      </c>
      <c r="IW60" s="20">
        <f t="shared" si="674"/>
        <v>-0.47448431270124636</v>
      </c>
      <c r="IX60" s="20">
        <f t="shared" si="674"/>
        <v>-0.4765528708570117</v>
      </c>
      <c r="IY60" s="20">
        <f t="shared" si="674"/>
        <v>-0.47476953259642418</v>
      </c>
      <c r="IZ60" s="20">
        <f t="shared" si="674"/>
        <v>-0.46692287427496182</v>
      </c>
      <c r="JA60" s="20">
        <f t="shared" si="674"/>
        <v>-0.48442155252878072</v>
      </c>
      <c r="JB60" s="20">
        <f t="shared" si="674"/>
        <v>-0.39336029671187667</v>
      </c>
      <c r="JC60" s="20">
        <f t="shared" si="674"/>
        <v>-0.48194856980097944</v>
      </c>
      <c r="JD60" s="20">
        <f t="shared" si="674"/>
        <v>-0.45489313495319639</v>
      </c>
      <c r="JE60" s="20">
        <f t="shared" si="674"/>
        <v>-0.41791549331805045</v>
      </c>
      <c r="JF60" s="20">
        <f t="shared" si="674"/>
        <v>-0.29372011220468219</v>
      </c>
      <c r="JG60" s="20">
        <f t="shared" si="674"/>
        <v>-0.16314597457400115</v>
      </c>
      <c r="JH60" s="20">
        <f t="shared" si="674"/>
        <v>-7.7989202063112995E-2</v>
      </c>
      <c r="JI60" s="20">
        <f t="shared" si="674"/>
        <v>-1.9184053181070193E-2</v>
      </c>
      <c r="JJ60" s="20">
        <f t="shared" si="674"/>
        <v>5.4514451535392583E-2</v>
      </c>
      <c r="JK60" s="20">
        <f t="shared" si="674"/>
        <v>0.10670580047307499</v>
      </c>
      <c r="JL60" s="20">
        <f t="shared" si="674"/>
        <v>0.25338135195063471</v>
      </c>
      <c r="JM60" s="20">
        <f t="shared" si="674"/>
        <v>0.19451523437829188</v>
      </c>
      <c r="JN60" s="20">
        <f t="shared" si="676"/>
        <v>0.12074734410692001</v>
      </c>
      <c r="JO60" s="20">
        <f t="shared" si="676"/>
        <v>0.24855162699731315</v>
      </c>
      <c r="JP60" s="20">
        <f t="shared" si="676"/>
        <v>0.374746871017543</v>
      </c>
      <c r="JQ60" s="20">
        <f t="shared" si="676"/>
        <v>0.40321682750913479</v>
      </c>
      <c r="JR60" s="20">
        <f t="shared" si="676"/>
        <v>0.35234259329282414</v>
      </c>
      <c r="JS60" s="20">
        <f t="shared" si="676"/>
        <v>0.43302572696485875</v>
      </c>
      <c r="JT60" s="20">
        <f t="shared" si="676"/>
        <v>0.26738796404838361</v>
      </c>
      <c r="JU60" s="20">
        <f t="shared" si="676"/>
        <v>0.19495469499247786</v>
      </c>
      <c r="JV60" s="20">
        <f t="shared" si="676"/>
        <v>0.23496685958116403</v>
      </c>
      <c r="JW60" s="20">
        <f t="shared" si="676"/>
        <v>0.20433813539462919</v>
      </c>
      <c r="JX60" s="20">
        <f t="shared" si="676"/>
        <v>0.14058000601970044</v>
      </c>
      <c r="JY60" s="20">
        <f t="shared" si="676"/>
        <v>0.31972669644898888</v>
      </c>
      <c r="JZ60" s="20">
        <f t="shared" si="676"/>
        <v>0.32913309718785722</v>
      </c>
      <c r="KA60" s="20">
        <f t="shared" si="676"/>
        <v>0.37870579408098748</v>
      </c>
      <c r="KB60" s="20">
        <f t="shared" si="676"/>
        <v>0.19454850514373523</v>
      </c>
      <c r="KC60" s="20">
        <f t="shared" si="676"/>
        <v>0.26142490382040018</v>
      </c>
      <c r="KD60" s="20">
        <f t="shared" si="676"/>
        <v>0.10081721284155387</v>
      </c>
      <c r="KE60" s="20">
        <f t="shared" si="676"/>
        <v>3.9871958084668702E-2</v>
      </c>
      <c r="KF60" s="20">
        <f t="shared" si="676"/>
        <v>0.19789761709304776</v>
      </c>
      <c r="KG60" s="20">
        <f t="shared" si="676"/>
        <v>0.14627578944289654</v>
      </c>
      <c r="KH60" s="20">
        <f t="shared" si="676"/>
        <v>7.8690126094947743E-2</v>
      </c>
      <c r="KI60" s="20">
        <f t="shared" si="676"/>
        <v>0.16047893599145557</v>
      </c>
      <c r="KJ60" s="20">
        <f t="shared" si="676"/>
        <v>0.1576300202201355</v>
      </c>
      <c r="KK60" s="20">
        <f t="shared" si="676"/>
        <v>6.9816045725792364E-2</v>
      </c>
      <c r="KL60" s="20">
        <f t="shared" si="676"/>
        <v>0.13270309263485203</v>
      </c>
      <c r="KM60" s="20">
        <f t="shared" si="676"/>
        <v>5.812881058278041E-2</v>
      </c>
      <c r="KN60" s="20">
        <f t="shared" si="677"/>
        <v>0.16548312708225277</v>
      </c>
      <c r="KO60" s="20">
        <f t="shared" si="678"/>
        <v>0.14849944289008743</v>
      </c>
      <c r="KP60" s="20">
        <f t="shared" si="678"/>
        <v>7.9225131880609201E-2</v>
      </c>
      <c r="KQ60" s="20">
        <f t="shared" si="678"/>
        <v>0.14214510654987711</v>
      </c>
      <c r="KR60" s="20">
        <f t="shared" si="678"/>
        <v>0.10435268575772927</v>
      </c>
      <c r="KS60" s="20">
        <f t="shared" si="678"/>
        <v>0.14997513763907411</v>
      </c>
      <c r="KT60" s="20">
        <f t="shared" si="678"/>
        <v>0.20950631884294135</v>
      </c>
      <c r="KU60" s="20">
        <f t="shared" si="678"/>
        <v>0.17989768906775927</v>
      </c>
      <c r="KV60" s="20">
        <f t="shared" si="678"/>
        <v>0.15346179643151769</v>
      </c>
      <c r="KW60" s="20">
        <f t="shared" si="678"/>
        <v>9.8737503080575939E-2</v>
      </c>
      <c r="KX60" s="20">
        <f t="shared" si="678"/>
        <v>7.7471837743326999E-2</v>
      </c>
      <c r="KY60" s="20">
        <f t="shared" si="678"/>
        <v>0.11680638649996222</v>
      </c>
      <c r="KZ60" s="20">
        <f t="shared" si="678"/>
        <v>-3.6145903063778184E-2</v>
      </c>
      <c r="LA60" s="20">
        <f t="shared" si="678"/>
        <v>-0.3369189325371803</v>
      </c>
      <c r="LB60" s="20">
        <f t="shared" si="678"/>
        <v>-0.18904772241329071</v>
      </c>
      <c r="LC60" s="20">
        <f t="shared" si="678"/>
        <v>-0.25392269221384911</v>
      </c>
      <c r="LD60" s="20">
        <f t="shared" si="678"/>
        <v>-0.33364785397341434</v>
      </c>
      <c r="LE60" s="20">
        <f t="shared" si="678"/>
        <v>-0.27313930184801793</v>
      </c>
      <c r="LF60" s="20">
        <f t="shared" si="678"/>
        <v>-0.299582237909649</v>
      </c>
      <c r="LG60" s="20">
        <f t="shared" si="678"/>
        <v>-0.31086170783635547</v>
      </c>
      <c r="LH60" s="20">
        <f t="shared" si="678"/>
        <v>-0.40190263500444923</v>
      </c>
      <c r="LI60" s="20">
        <f t="shared" si="678"/>
        <v>-0.2993579314252004</v>
      </c>
      <c r="LJ60" s="20">
        <f t="shared" si="678"/>
        <v>-0.39658964743408187</v>
      </c>
      <c r="LK60" s="20">
        <f t="shared" si="678"/>
        <v>-0.35771493874095672</v>
      </c>
      <c r="LL60" s="20">
        <f t="shared" si="678"/>
        <v>-0.3284913095662928</v>
      </c>
      <c r="LM60" s="20">
        <f t="shared" si="678"/>
        <v>-1.4166541823988577E-2</v>
      </c>
      <c r="LN60" s="20">
        <f t="shared" si="678"/>
        <v>-7.4982787561526321E-2</v>
      </c>
      <c r="LO60" s="20">
        <f t="shared" si="678"/>
        <v>-5.2180605935199909E-2</v>
      </c>
      <c r="LP60" s="20">
        <f t="shared" si="678"/>
        <v>5.0629080187643227E-2</v>
      </c>
      <c r="LQ60" s="20">
        <f t="shared" si="678"/>
        <v>-4.2817910534909021E-2</v>
      </c>
      <c r="LR60" s="20">
        <f t="shared" si="678"/>
        <v>-0.11407486275731726</v>
      </c>
      <c r="LS60" s="20">
        <f t="shared" si="678"/>
        <v>-0.12092450022080536</v>
      </c>
      <c r="LT60" s="20">
        <f t="shared" si="678"/>
        <v>-2.1414109246115864E-2</v>
      </c>
      <c r="LU60" s="20">
        <f t="shared" si="678"/>
        <v>-4.9600687813109556E-2</v>
      </c>
      <c r="LV60" s="20">
        <f t="shared" si="678"/>
        <v>-7.9962993833964435E-2</v>
      </c>
      <c r="LW60" s="20">
        <f t="shared" si="678"/>
        <v>-4.0633412587109841E-2</v>
      </c>
      <c r="LX60" s="20">
        <f t="shared" si="678"/>
        <v>7.2295108779889317E-2</v>
      </c>
      <c r="LY60" s="20">
        <f t="shared" si="681"/>
        <v>0.10815412874595975</v>
      </c>
      <c r="LZ60" s="20">
        <f t="shared" si="681"/>
        <v>4.8898950629058913E-2</v>
      </c>
      <c r="MA60" s="20">
        <f t="shared" si="681"/>
        <v>0.13387409424387231</v>
      </c>
      <c r="MB60" s="20">
        <f t="shared" si="681"/>
        <v>9.3523883005685704E-2</v>
      </c>
      <c r="MC60" s="20">
        <f t="shared" si="681"/>
        <v>0.13006468245831315</v>
      </c>
      <c r="MD60" s="20">
        <f t="shared" si="681"/>
        <v>0.25915791896344964</v>
      </c>
      <c r="ME60" s="20">
        <f t="shared" si="681"/>
        <v>0.35657438638073802</v>
      </c>
      <c r="MF60" s="20">
        <f t="shared" si="681"/>
        <v>0.37150584986027879</v>
      </c>
      <c r="MG60" s="20">
        <f t="shared" si="681"/>
        <v>0.32713822113565061</v>
      </c>
      <c r="MH60" s="20">
        <f t="shared" si="681"/>
        <v>0.46981039572174565</v>
      </c>
      <c r="MI60" s="20">
        <f t="shared" si="681"/>
        <v>0.48843504485498102</v>
      </c>
      <c r="MJ60" s="20">
        <f t="shared" si="681"/>
        <v>0.40707148930461123</v>
      </c>
      <c r="MK60" s="20">
        <f t="shared" si="681"/>
        <v>0.3634073508499378</v>
      </c>
      <c r="ML60" s="20">
        <f t="shared" si="681"/>
        <v>0.52685467277144915</v>
      </c>
      <c r="MM60" s="20">
        <f t="shared" si="681"/>
        <v>0.48566529159243044</v>
      </c>
      <c r="MN60" s="20">
        <f t="shared" si="681"/>
        <v>0.56366075276032568</v>
      </c>
      <c r="MO60" s="20">
        <f t="shared" si="681"/>
        <v>0.55072394470482511</v>
      </c>
      <c r="MP60" s="20">
        <f t="shared" si="681"/>
        <v>0.57414375688798924</v>
      </c>
      <c r="MQ60" s="20">
        <f t="shared" si="681"/>
        <v>0.4246923673582601</v>
      </c>
      <c r="MR60" s="20">
        <f t="shared" si="681"/>
        <v>0.36718647712371388</v>
      </c>
      <c r="MS60" s="20">
        <f t="shared" si="681"/>
        <v>0.31486128477577213</v>
      </c>
      <c r="MT60" s="20">
        <f t="shared" si="681"/>
        <v>0.27234821803510934</v>
      </c>
      <c r="MU60" s="20">
        <f t="shared" si="681"/>
        <v>0.19839082937162544</v>
      </c>
      <c r="MV60" s="20">
        <f t="shared" si="681"/>
        <v>0.20677831755663512</v>
      </c>
      <c r="MW60" s="20">
        <f t="shared" si="681"/>
        <v>0.21877780895115118</v>
      </c>
      <c r="MX60" s="20">
        <f t="shared" si="681"/>
        <v>0.15294487660236511</v>
      </c>
      <c r="MY60" s="20">
        <f t="shared" si="681"/>
        <v>0.13312928795033652</v>
      </c>
      <c r="MZ60" s="20">
        <f t="shared" si="681"/>
        <v>7.3737356217259409E-2</v>
      </c>
      <c r="NA60" s="20">
        <f t="shared" si="681"/>
        <v>3.5245571563898848E-2</v>
      </c>
      <c r="NB60" s="20">
        <f t="shared" si="681"/>
        <v>-3.1937212991144048E-2</v>
      </c>
      <c r="NC60" s="20">
        <f t="shared" si="681"/>
        <v>-2.4830984326738026E-3</v>
      </c>
      <c r="ND60" s="20">
        <f t="shared" si="681"/>
        <v>1.9049102350603642E-2</v>
      </c>
      <c r="NE60" s="20">
        <f t="shared" si="681"/>
        <v>-4.8795106497365737E-3</v>
      </c>
      <c r="NF60" s="20">
        <f t="shared" si="681"/>
        <v>-5.8434218829245932E-2</v>
      </c>
      <c r="NG60" s="20">
        <f t="shared" si="681"/>
        <v>-6.6841807503359441E-2</v>
      </c>
      <c r="NH60" s="20">
        <f t="shared" si="680"/>
        <v>-0.11176385048310244</v>
      </c>
      <c r="NI60" s="20">
        <f t="shared" si="680"/>
        <v>-0.1057342297272259</v>
      </c>
      <c r="NJ60" s="20">
        <f t="shared" si="680"/>
        <v>-7.4311419276055557E-2</v>
      </c>
      <c r="NK60" s="20">
        <f t="shared" si="680"/>
        <v>-0.12847853628462458</v>
      </c>
      <c r="NL60" s="20">
        <f t="shared" si="680"/>
        <v>-8.2828497983728933E-2</v>
      </c>
      <c r="NM60" s="20">
        <f t="shared" si="680"/>
        <v>-9.3400582009474542E-2</v>
      </c>
      <c r="NN60" s="20">
        <f t="shared" si="680"/>
        <v>-3.4736454250659077E-2</v>
      </c>
      <c r="NO60" s="20">
        <f t="shared" si="680"/>
        <v>-1.5104567932572421E-2</v>
      </c>
      <c r="NP60" s="20">
        <f t="shared" si="680"/>
        <v>-1.6802997634668415E-2</v>
      </c>
      <c r="NQ60" s="20">
        <f t="shared" si="680"/>
        <v>2.676068586797431E-2</v>
      </c>
      <c r="NR60" s="20">
        <f t="shared" si="680"/>
        <v>2.3373083665033878E-2</v>
      </c>
      <c r="NS60" s="20">
        <f t="shared" si="680"/>
        <v>8.7879189466214536E-2</v>
      </c>
      <c r="NT60" s="20">
        <f t="shared" si="680"/>
        <v>0.14566942491651114</v>
      </c>
      <c r="NU60" s="20">
        <f t="shared" si="680"/>
        <v>8.5076504765751571E-2</v>
      </c>
    </row>
    <row r="62" spans="1:385" ht="18.5" thickBot="1" x14ac:dyDescent="0.9">
      <c r="A62" s="25" t="s">
        <v>29</v>
      </c>
    </row>
    <row r="63" spans="1:385" ht="15.5" thickBot="1" x14ac:dyDescent="0.9">
      <c r="A63" s="9" t="str">
        <f>A34</f>
        <v>ÍNDICES</v>
      </c>
      <c r="B63" s="9">
        <f t="shared" ref="B63:BL63" si="684">B$5</f>
        <v>34486</v>
      </c>
      <c r="C63" s="9">
        <f t="shared" si="684"/>
        <v>34516</v>
      </c>
      <c r="D63" s="9">
        <f t="shared" si="684"/>
        <v>34547</v>
      </c>
      <c r="E63" s="9">
        <f t="shared" si="684"/>
        <v>34578</v>
      </c>
      <c r="F63" s="9">
        <f t="shared" si="684"/>
        <v>34608</v>
      </c>
      <c r="G63" s="9">
        <f t="shared" si="684"/>
        <v>34639</v>
      </c>
      <c r="H63" s="9">
        <f t="shared" si="684"/>
        <v>34669</v>
      </c>
      <c r="I63" s="9">
        <f t="shared" si="684"/>
        <v>34700</v>
      </c>
      <c r="J63" s="9">
        <f t="shared" si="684"/>
        <v>34731</v>
      </c>
      <c r="K63" s="9">
        <f t="shared" si="684"/>
        <v>34759</v>
      </c>
      <c r="L63" s="9">
        <f t="shared" si="684"/>
        <v>34790</v>
      </c>
      <c r="M63" s="9">
        <f t="shared" si="684"/>
        <v>34820</v>
      </c>
      <c r="N63" s="9">
        <f t="shared" si="684"/>
        <v>34851</v>
      </c>
      <c r="O63" s="9">
        <f t="shared" si="684"/>
        <v>34881</v>
      </c>
      <c r="P63" s="9">
        <f t="shared" si="684"/>
        <v>34912</v>
      </c>
      <c r="Q63" s="9">
        <f t="shared" si="684"/>
        <v>34943</v>
      </c>
      <c r="R63" s="9">
        <f t="shared" si="684"/>
        <v>34973</v>
      </c>
      <c r="S63" s="9">
        <f t="shared" si="684"/>
        <v>35004</v>
      </c>
      <c r="T63" s="9">
        <f t="shared" si="684"/>
        <v>35034</v>
      </c>
      <c r="U63" s="9">
        <f t="shared" si="684"/>
        <v>35065</v>
      </c>
      <c r="V63" s="9">
        <f t="shared" si="684"/>
        <v>35096</v>
      </c>
      <c r="W63" s="9">
        <f t="shared" si="684"/>
        <v>35125</v>
      </c>
      <c r="X63" s="9">
        <f t="shared" si="684"/>
        <v>35156</v>
      </c>
      <c r="Y63" s="9">
        <f t="shared" si="684"/>
        <v>35186</v>
      </c>
      <c r="Z63" s="9">
        <f t="shared" si="684"/>
        <v>35217</v>
      </c>
      <c r="AA63" s="9">
        <f t="shared" si="684"/>
        <v>35247</v>
      </c>
      <c r="AB63" s="9">
        <f t="shared" si="684"/>
        <v>35278</v>
      </c>
      <c r="AC63" s="9">
        <f t="shared" si="684"/>
        <v>35309</v>
      </c>
      <c r="AD63" s="9">
        <f t="shared" si="684"/>
        <v>35339</v>
      </c>
      <c r="AE63" s="9">
        <f t="shared" si="684"/>
        <v>35370</v>
      </c>
      <c r="AF63" s="9">
        <f t="shared" si="684"/>
        <v>35400</v>
      </c>
      <c r="AG63" s="9">
        <f t="shared" si="684"/>
        <v>35431</v>
      </c>
      <c r="AH63" s="9">
        <f t="shared" si="684"/>
        <v>35462</v>
      </c>
      <c r="AI63" s="9">
        <f t="shared" si="684"/>
        <v>35490</v>
      </c>
      <c r="AJ63" s="9">
        <f t="shared" si="684"/>
        <v>35521</v>
      </c>
      <c r="AK63" s="9">
        <f t="shared" si="684"/>
        <v>35551</v>
      </c>
      <c r="AL63" s="9">
        <f t="shared" si="684"/>
        <v>35582</v>
      </c>
      <c r="AM63" s="9">
        <f t="shared" si="684"/>
        <v>35612</v>
      </c>
      <c r="AN63" s="9">
        <f t="shared" si="684"/>
        <v>35643</v>
      </c>
      <c r="AO63" s="9">
        <f t="shared" si="684"/>
        <v>35674</v>
      </c>
      <c r="AP63" s="9">
        <f t="shared" si="684"/>
        <v>35704</v>
      </c>
      <c r="AQ63" s="9">
        <f t="shared" si="684"/>
        <v>35735</v>
      </c>
      <c r="AR63" s="9">
        <f t="shared" si="684"/>
        <v>35765</v>
      </c>
      <c r="AS63" s="9">
        <f t="shared" si="684"/>
        <v>35796</v>
      </c>
      <c r="AT63" s="9">
        <f t="shared" si="684"/>
        <v>35827</v>
      </c>
      <c r="AU63" s="9">
        <f t="shared" si="684"/>
        <v>35855</v>
      </c>
      <c r="AV63" s="9">
        <f t="shared" si="684"/>
        <v>35886</v>
      </c>
      <c r="AW63" s="9">
        <f t="shared" si="684"/>
        <v>35916</v>
      </c>
      <c r="AX63" s="9">
        <f t="shared" si="684"/>
        <v>35947</v>
      </c>
      <c r="AY63" s="9">
        <f t="shared" si="684"/>
        <v>35977</v>
      </c>
      <c r="AZ63" s="9">
        <f t="shared" si="684"/>
        <v>36008</v>
      </c>
      <c r="BA63" s="9">
        <f t="shared" si="684"/>
        <v>36039</v>
      </c>
      <c r="BB63" s="9">
        <f t="shared" si="684"/>
        <v>36069</v>
      </c>
      <c r="BC63" s="9">
        <f t="shared" si="684"/>
        <v>36100</v>
      </c>
      <c r="BD63" s="9">
        <f t="shared" si="684"/>
        <v>36130</v>
      </c>
      <c r="BE63" s="9">
        <f t="shared" si="684"/>
        <v>36161</v>
      </c>
      <c r="BF63" s="9">
        <f t="shared" si="684"/>
        <v>36192</v>
      </c>
      <c r="BG63" s="9">
        <f t="shared" si="684"/>
        <v>36220</v>
      </c>
      <c r="BH63" s="9">
        <f t="shared" si="684"/>
        <v>36251</v>
      </c>
      <c r="BI63" s="9">
        <f t="shared" si="684"/>
        <v>36281</v>
      </c>
      <c r="BJ63" s="9">
        <f t="shared" si="684"/>
        <v>36312</v>
      </c>
      <c r="BK63" s="9">
        <f t="shared" si="684"/>
        <v>36342</v>
      </c>
      <c r="BL63" s="9">
        <f t="shared" si="684"/>
        <v>36373</v>
      </c>
      <c r="BM63" s="9">
        <f>BM$5</f>
        <v>36404</v>
      </c>
      <c r="BN63" s="9">
        <f t="shared" ref="BN63:DY63" si="685">BN$5</f>
        <v>36434</v>
      </c>
      <c r="BO63" s="9">
        <f t="shared" si="685"/>
        <v>36465</v>
      </c>
      <c r="BP63" s="9">
        <f t="shared" si="685"/>
        <v>36495</v>
      </c>
      <c r="BQ63" s="9">
        <f t="shared" si="685"/>
        <v>36526</v>
      </c>
      <c r="BR63" s="9">
        <f t="shared" si="685"/>
        <v>36557</v>
      </c>
      <c r="BS63" s="9">
        <f t="shared" si="685"/>
        <v>36586</v>
      </c>
      <c r="BT63" s="9">
        <f t="shared" si="685"/>
        <v>36617</v>
      </c>
      <c r="BU63" s="9">
        <f t="shared" si="685"/>
        <v>36647</v>
      </c>
      <c r="BV63" s="9">
        <f t="shared" si="685"/>
        <v>36678</v>
      </c>
      <c r="BW63" s="9">
        <f t="shared" si="685"/>
        <v>36708</v>
      </c>
      <c r="BX63" s="9">
        <f t="shared" si="685"/>
        <v>36739</v>
      </c>
      <c r="BY63" s="9">
        <f t="shared" si="685"/>
        <v>36770</v>
      </c>
      <c r="BZ63" s="9">
        <f t="shared" si="685"/>
        <v>36800</v>
      </c>
      <c r="CA63" s="9">
        <f t="shared" si="685"/>
        <v>36831</v>
      </c>
      <c r="CB63" s="9">
        <f t="shared" si="685"/>
        <v>36861</v>
      </c>
      <c r="CC63" s="9">
        <f t="shared" si="685"/>
        <v>36892</v>
      </c>
      <c r="CD63" s="9">
        <f t="shared" si="685"/>
        <v>36923</v>
      </c>
      <c r="CE63" s="9">
        <f t="shared" si="685"/>
        <v>36951</v>
      </c>
      <c r="CF63" s="9">
        <f t="shared" si="685"/>
        <v>36982</v>
      </c>
      <c r="CG63" s="9">
        <f t="shared" si="685"/>
        <v>37012</v>
      </c>
      <c r="CH63" s="9">
        <f t="shared" si="685"/>
        <v>37043</v>
      </c>
      <c r="CI63" s="9">
        <f t="shared" si="685"/>
        <v>37073</v>
      </c>
      <c r="CJ63" s="9">
        <f t="shared" si="685"/>
        <v>37104</v>
      </c>
      <c r="CK63" s="9">
        <f t="shared" si="685"/>
        <v>37135</v>
      </c>
      <c r="CL63" s="9">
        <f t="shared" si="685"/>
        <v>37165</v>
      </c>
      <c r="CM63" s="9">
        <f t="shared" si="685"/>
        <v>37196</v>
      </c>
      <c r="CN63" s="9">
        <f t="shared" si="685"/>
        <v>37226</v>
      </c>
      <c r="CO63" s="9">
        <f t="shared" si="685"/>
        <v>37257</v>
      </c>
      <c r="CP63" s="9">
        <f t="shared" si="685"/>
        <v>37288</v>
      </c>
      <c r="CQ63" s="9">
        <f t="shared" si="685"/>
        <v>37316</v>
      </c>
      <c r="CR63" s="9">
        <f t="shared" si="685"/>
        <v>37347</v>
      </c>
      <c r="CS63" s="9">
        <f t="shared" si="685"/>
        <v>37377</v>
      </c>
      <c r="CT63" s="9">
        <f t="shared" si="685"/>
        <v>37408</v>
      </c>
      <c r="CU63" s="9">
        <f t="shared" si="685"/>
        <v>37438</v>
      </c>
      <c r="CV63" s="9">
        <f t="shared" si="685"/>
        <v>37469</v>
      </c>
      <c r="CW63" s="9">
        <f t="shared" si="685"/>
        <v>37500</v>
      </c>
      <c r="CX63" s="9">
        <f t="shared" si="685"/>
        <v>37530</v>
      </c>
      <c r="CY63" s="9">
        <f t="shared" si="685"/>
        <v>37561</v>
      </c>
      <c r="CZ63" s="9">
        <f t="shared" si="685"/>
        <v>37591</v>
      </c>
      <c r="DA63" s="9">
        <f t="shared" si="685"/>
        <v>37622</v>
      </c>
      <c r="DB63" s="9">
        <f t="shared" si="685"/>
        <v>37653</v>
      </c>
      <c r="DC63" s="9">
        <f t="shared" si="685"/>
        <v>37681</v>
      </c>
      <c r="DD63" s="9">
        <f t="shared" si="685"/>
        <v>37712</v>
      </c>
      <c r="DE63" s="9">
        <f t="shared" si="685"/>
        <v>37742</v>
      </c>
      <c r="DF63" s="9">
        <f t="shared" si="685"/>
        <v>37773</v>
      </c>
      <c r="DG63" s="9">
        <f t="shared" si="685"/>
        <v>37803</v>
      </c>
      <c r="DH63" s="9">
        <f t="shared" si="685"/>
        <v>37834</v>
      </c>
      <c r="DI63" s="9">
        <f t="shared" si="685"/>
        <v>37865</v>
      </c>
      <c r="DJ63" s="9">
        <f t="shared" si="685"/>
        <v>37895</v>
      </c>
      <c r="DK63" s="9">
        <f t="shared" si="685"/>
        <v>37926</v>
      </c>
      <c r="DL63" s="9">
        <f t="shared" si="685"/>
        <v>37956</v>
      </c>
      <c r="DM63" s="9">
        <f t="shared" si="685"/>
        <v>37987</v>
      </c>
      <c r="DN63" s="9">
        <f t="shared" si="685"/>
        <v>38018</v>
      </c>
      <c r="DO63" s="9">
        <f t="shared" si="685"/>
        <v>38047</v>
      </c>
      <c r="DP63" s="9">
        <f t="shared" si="685"/>
        <v>38078</v>
      </c>
      <c r="DQ63" s="9">
        <f t="shared" si="685"/>
        <v>38108</v>
      </c>
      <c r="DR63" s="9">
        <f t="shared" si="685"/>
        <v>38139</v>
      </c>
      <c r="DS63" s="9">
        <f t="shared" si="685"/>
        <v>38169</v>
      </c>
      <c r="DT63" s="9">
        <f t="shared" si="685"/>
        <v>38200</v>
      </c>
      <c r="DU63" s="9">
        <f t="shared" si="685"/>
        <v>38231</v>
      </c>
      <c r="DV63" s="9">
        <f t="shared" si="685"/>
        <v>38261</v>
      </c>
      <c r="DW63" s="9">
        <f t="shared" si="685"/>
        <v>38292</v>
      </c>
      <c r="DX63" s="9">
        <f t="shared" si="685"/>
        <v>38322</v>
      </c>
      <c r="DY63" s="9">
        <f t="shared" si="685"/>
        <v>38353</v>
      </c>
      <c r="DZ63" s="9">
        <f t="shared" ref="DZ63:FY63" si="686">DZ$5</f>
        <v>38384</v>
      </c>
      <c r="EA63" s="9">
        <f t="shared" si="686"/>
        <v>38412</v>
      </c>
      <c r="EB63" s="9">
        <f t="shared" si="686"/>
        <v>38443</v>
      </c>
      <c r="EC63" s="9">
        <f t="shared" si="686"/>
        <v>38473</v>
      </c>
      <c r="ED63" s="9">
        <f t="shared" si="686"/>
        <v>38504</v>
      </c>
      <c r="EE63" s="9">
        <f t="shared" si="686"/>
        <v>38534</v>
      </c>
      <c r="EF63" s="9">
        <f t="shared" si="686"/>
        <v>38565</v>
      </c>
      <c r="EG63" s="9">
        <f t="shared" si="686"/>
        <v>38596</v>
      </c>
      <c r="EH63" s="9">
        <f t="shared" si="686"/>
        <v>38626</v>
      </c>
      <c r="EI63" s="9">
        <f t="shared" si="686"/>
        <v>38657</v>
      </c>
      <c r="EJ63" s="9">
        <f t="shared" si="686"/>
        <v>38687</v>
      </c>
      <c r="EK63" s="9">
        <f t="shared" si="686"/>
        <v>38718</v>
      </c>
      <c r="EL63" s="9">
        <f t="shared" si="686"/>
        <v>38749</v>
      </c>
      <c r="EM63" s="9">
        <f t="shared" si="686"/>
        <v>38777</v>
      </c>
      <c r="EN63" s="9">
        <f t="shared" si="686"/>
        <v>38808</v>
      </c>
      <c r="EO63" s="9">
        <f t="shared" si="686"/>
        <v>38838</v>
      </c>
      <c r="EP63" s="9">
        <f t="shared" si="686"/>
        <v>38869</v>
      </c>
      <c r="EQ63" s="9">
        <f t="shared" si="686"/>
        <v>38899</v>
      </c>
      <c r="ER63" s="9">
        <f t="shared" si="686"/>
        <v>38930</v>
      </c>
      <c r="ES63" s="9">
        <f t="shared" si="686"/>
        <v>38961</v>
      </c>
      <c r="ET63" s="9">
        <f t="shared" si="686"/>
        <v>38991</v>
      </c>
      <c r="EU63" s="9">
        <f t="shared" si="686"/>
        <v>39022</v>
      </c>
      <c r="EV63" s="9">
        <f t="shared" si="686"/>
        <v>39052</v>
      </c>
      <c r="EW63" s="9">
        <f t="shared" si="686"/>
        <v>39083</v>
      </c>
      <c r="EX63" s="9">
        <f t="shared" si="686"/>
        <v>39114</v>
      </c>
      <c r="EY63" s="9">
        <f t="shared" si="686"/>
        <v>39142</v>
      </c>
      <c r="EZ63" s="9">
        <f t="shared" si="686"/>
        <v>39173</v>
      </c>
      <c r="FA63" s="9">
        <f t="shared" si="686"/>
        <v>39203</v>
      </c>
      <c r="FB63" s="9">
        <f t="shared" si="686"/>
        <v>39234</v>
      </c>
      <c r="FC63" s="9">
        <f t="shared" si="686"/>
        <v>39264</v>
      </c>
      <c r="FD63" s="9">
        <f t="shared" si="686"/>
        <v>39295</v>
      </c>
      <c r="FE63" s="9">
        <f t="shared" si="686"/>
        <v>39326</v>
      </c>
      <c r="FF63" s="9">
        <f t="shared" si="686"/>
        <v>39356</v>
      </c>
      <c r="FG63" s="9">
        <f t="shared" si="686"/>
        <v>39387</v>
      </c>
      <c r="FH63" s="9">
        <f t="shared" si="686"/>
        <v>39417</v>
      </c>
      <c r="FI63" s="9">
        <f t="shared" si="686"/>
        <v>39448</v>
      </c>
      <c r="FJ63" s="9">
        <f t="shared" si="686"/>
        <v>39479</v>
      </c>
      <c r="FK63" s="9">
        <f t="shared" si="686"/>
        <v>39508</v>
      </c>
      <c r="FL63" s="9">
        <f t="shared" si="686"/>
        <v>39539</v>
      </c>
      <c r="FM63" s="9">
        <f t="shared" si="686"/>
        <v>39569</v>
      </c>
      <c r="FN63" s="9">
        <f t="shared" si="686"/>
        <v>39600</v>
      </c>
      <c r="FO63" s="9">
        <f t="shared" si="686"/>
        <v>39630</v>
      </c>
      <c r="FP63" s="9">
        <f t="shared" si="686"/>
        <v>39661</v>
      </c>
      <c r="FQ63" s="9">
        <f t="shared" si="686"/>
        <v>39692</v>
      </c>
      <c r="FR63" s="9">
        <f t="shared" si="686"/>
        <v>39722</v>
      </c>
      <c r="FS63" s="9">
        <f t="shared" si="686"/>
        <v>39753</v>
      </c>
      <c r="FT63" s="9">
        <f t="shared" si="686"/>
        <v>39783</v>
      </c>
      <c r="FU63" s="9">
        <f t="shared" si="686"/>
        <v>39814</v>
      </c>
      <c r="FV63" s="9">
        <f t="shared" si="686"/>
        <v>39845</v>
      </c>
      <c r="FW63" s="9">
        <f t="shared" si="686"/>
        <v>39873</v>
      </c>
      <c r="FX63" s="9">
        <f t="shared" si="686"/>
        <v>39904</v>
      </c>
      <c r="FY63" s="9">
        <f t="shared" si="686"/>
        <v>39934</v>
      </c>
      <c r="FZ63" s="9">
        <v>39965</v>
      </c>
      <c r="GA63" s="9">
        <v>39995</v>
      </c>
      <c r="GB63" s="9">
        <v>40026</v>
      </c>
      <c r="GC63" s="9">
        <v>40057</v>
      </c>
      <c r="GD63" s="9">
        <v>40087</v>
      </c>
      <c r="GE63" s="9">
        <v>40118</v>
      </c>
      <c r="GF63" s="9">
        <v>40148</v>
      </c>
      <c r="GG63" s="9">
        <v>40179</v>
      </c>
      <c r="GH63" s="9">
        <v>40210</v>
      </c>
      <c r="GI63" s="9">
        <v>40238</v>
      </c>
      <c r="GJ63" s="9">
        <v>40269</v>
      </c>
      <c r="GK63" s="9">
        <v>40299</v>
      </c>
      <c r="GL63" s="9">
        <v>40330</v>
      </c>
      <c r="GM63" s="9">
        <v>40360</v>
      </c>
      <c r="GN63" s="9">
        <v>40391</v>
      </c>
      <c r="GO63" s="9">
        <v>40422</v>
      </c>
      <c r="GP63" s="9">
        <v>40452</v>
      </c>
      <c r="GQ63" s="9">
        <v>40483</v>
      </c>
      <c r="GR63" s="9">
        <v>40513</v>
      </c>
      <c r="GS63" s="9">
        <v>40544</v>
      </c>
      <c r="GT63" s="9">
        <v>40575</v>
      </c>
      <c r="GU63" s="9">
        <v>40603</v>
      </c>
      <c r="GV63" s="9">
        <v>40634</v>
      </c>
      <c r="GW63" s="9">
        <v>40664</v>
      </c>
      <c r="GX63" s="9">
        <v>40695</v>
      </c>
      <c r="GY63" s="9">
        <v>40725</v>
      </c>
      <c r="GZ63" s="9">
        <v>40756</v>
      </c>
      <c r="HA63" s="9">
        <v>40787</v>
      </c>
      <c r="HB63" s="9">
        <v>40817</v>
      </c>
      <c r="HC63" s="9">
        <v>40848</v>
      </c>
      <c r="HD63" s="9">
        <v>40878</v>
      </c>
      <c r="HE63" s="9">
        <v>40909</v>
      </c>
      <c r="HF63" s="9">
        <v>40940</v>
      </c>
      <c r="HG63" s="9">
        <v>40969</v>
      </c>
      <c r="HH63" s="9">
        <v>41000</v>
      </c>
      <c r="HI63" s="9">
        <v>41030</v>
      </c>
      <c r="HJ63" s="9">
        <v>41061</v>
      </c>
      <c r="HK63" s="9">
        <v>41091</v>
      </c>
      <c r="HL63" s="9">
        <v>41122</v>
      </c>
      <c r="HM63" s="9">
        <v>41153</v>
      </c>
      <c r="HN63" s="9">
        <v>41183</v>
      </c>
      <c r="HO63" s="9">
        <v>41214</v>
      </c>
      <c r="HP63" s="9">
        <v>41244</v>
      </c>
      <c r="HQ63" s="9">
        <v>41275</v>
      </c>
      <c r="HR63" s="9">
        <v>41306</v>
      </c>
      <c r="HS63" s="9">
        <v>41334</v>
      </c>
      <c r="HT63" s="9">
        <v>41365</v>
      </c>
      <c r="HU63" s="9">
        <v>41395</v>
      </c>
      <c r="HV63" s="9">
        <v>41426</v>
      </c>
      <c r="HW63" s="9">
        <v>41456</v>
      </c>
      <c r="HX63" s="9">
        <v>41487</v>
      </c>
      <c r="HY63" s="9">
        <v>41518</v>
      </c>
      <c r="HZ63" s="9">
        <v>41548</v>
      </c>
      <c r="IA63" s="9">
        <v>41579</v>
      </c>
      <c r="IB63" s="9">
        <v>41609</v>
      </c>
      <c r="IC63" s="9">
        <v>41640</v>
      </c>
      <c r="ID63" s="9">
        <v>41671</v>
      </c>
      <c r="IE63" s="9">
        <v>41699</v>
      </c>
      <c r="IF63" s="9">
        <v>41730</v>
      </c>
      <c r="IG63" s="9">
        <v>41760</v>
      </c>
      <c r="IH63" s="9">
        <v>41791</v>
      </c>
      <c r="II63" s="9">
        <v>41821</v>
      </c>
      <c r="IJ63" s="9">
        <v>41852</v>
      </c>
      <c r="IK63" s="9">
        <v>41883</v>
      </c>
      <c r="IL63" s="9">
        <v>41913</v>
      </c>
      <c r="IM63" s="9">
        <v>41944</v>
      </c>
      <c r="IN63" s="9">
        <v>41974</v>
      </c>
      <c r="IO63" s="9">
        <v>42005</v>
      </c>
      <c r="IP63" s="9">
        <v>42036</v>
      </c>
      <c r="IQ63" s="9">
        <v>42064</v>
      </c>
      <c r="IR63" s="9">
        <v>42095</v>
      </c>
      <c r="IS63" s="9">
        <v>42125</v>
      </c>
      <c r="IT63" s="9">
        <v>42156</v>
      </c>
      <c r="IU63" s="9">
        <v>42186</v>
      </c>
      <c r="IV63" s="9">
        <v>42217</v>
      </c>
      <c r="IW63" s="9">
        <v>42248</v>
      </c>
      <c r="IX63" s="9">
        <v>42278</v>
      </c>
      <c r="IY63" s="9">
        <v>42309</v>
      </c>
      <c r="IZ63" s="9">
        <v>42339</v>
      </c>
      <c r="JA63" s="9">
        <v>42370</v>
      </c>
      <c r="JB63" s="9">
        <v>42401</v>
      </c>
      <c r="JC63" s="9">
        <v>42430</v>
      </c>
      <c r="JD63" s="9">
        <v>42461</v>
      </c>
      <c r="JE63" s="9">
        <v>42491</v>
      </c>
      <c r="JF63" s="9">
        <v>42522</v>
      </c>
      <c r="JG63" s="9">
        <v>42552</v>
      </c>
      <c r="JH63" s="9">
        <v>42583</v>
      </c>
      <c r="JI63" s="9">
        <v>42614</v>
      </c>
      <c r="JJ63" s="9">
        <v>42644</v>
      </c>
      <c r="JK63" s="9">
        <v>42675</v>
      </c>
      <c r="JL63" s="9">
        <v>42705</v>
      </c>
      <c r="JM63" s="9">
        <v>42736</v>
      </c>
      <c r="JN63" s="9">
        <v>42767</v>
      </c>
      <c r="JO63" s="9">
        <v>42795</v>
      </c>
      <c r="JP63" s="9">
        <v>42826</v>
      </c>
      <c r="JQ63" s="9">
        <v>42856</v>
      </c>
      <c r="JR63" s="9">
        <v>42887</v>
      </c>
      <c r="JS63" s="9">
        <v>42917</v>
      </c>
      <c r="JT63" s="9">
        <v>42948</v>
      </c>
      <c r="JU63" s="9">
        <v>42979</v>
      </c>
      <c r="JV63" s="9">
        <v>43009</v>
      </c>
      <c r="JW63" s="9">
        <v>43040</v>
      </c>
      <c r="JX63" s="9">
        <v>43070</v>
      </c>
      <c r="JY63" s="9">
        <v>43101</v>
      </c>
      <c r="JZ63" s="9">
        <v>43132</v>
      </c>
      <c r="KA63" s="9">
        <v>43160</v>
      </c>
      <c r="KB63" s="9">
        <v>43191</v>
      </c>
      <c r="KC63" s="9">
        <v>43221</v>
      </c>
      <c r="KD63" s="9">
        <v>43252</v>
      </c>
      <c r="KE63" s="9">
        <v>43282</v>
      </c>
      <c r="KF63" s="9">
        <v>43313</v>
      </c>
      <c r="KG63" s="9">
        <v>43344</v>
      </c>
      <c r="KH63" s="9">
        <v>43374</v>
      </c>
      <c r="KI63" s="9">
        <v>43405</v>
      </c>
      <c r="KJ63" s="9">
        <v>43435</v>
      </c>
      <c r="KK63" s="9">
        <v>43466</v>
      </c>
      <c r="KL63" s="9">
        <v>43497</v>
      </c>
      <c r="KM63" s="9">
        <v>43525</v>
      </c>
      <c r="KN63" s="9">
        <v>43556</v>
      </c>
      <c r="KO63" s="9">
        <v>43586</v>
      </c>
      <c r="KP63" s="9">
        <v>43617</v>
      </c>
      <c r="KQ63" s="9">
        <v>43647</v>
      </c>
      <c r="KR63" s="9">
        <v>43678</v>
      </c>
      <c r="KS63" s="9">
        <v>43709</v>
      </c>
      <c r="KT63" s="9">
        <v>43739</v>
      </c>
      <c r="KU63" s="9">
        <v>43770</v>
      </c>
      <c r="KV63" s="9">
        <v>43800</v>
      </c>
      <c r="KW63" s="9">
        <v>43831</v>
      </c>
      <c r="KX63" s="9">
        <v>43862</v>
      </c>
      <c r="KY63" s="9">
        <v>43891</v>
      </c>
      <c r="KZ63" s="9">
        <v>43922</v>
      </c>
      <c r="LA63" s="9">
        <v>43952</v>
      </c>
      <c r="LB63" s="9">
        <v>43983</v>
      </c>
      <c r="LC63" s="9">
        <v>44013</v>
      </c>
      <c r="LD63" s="9">
        <f t="shared" ref="LD63:NG63" si="687">LD$5</f>
        <v>44044</v>
      </c>
      <c r="LE63" s="9">
        <f t="shared" si="687"/>
        <v>44075</v>
      </c>
      <c r="LF63" s="9">
        <f t="shared" si="687"/>
        <v>44105</v>
      </c>
      <c r="LG63" s="9">
        <f t="shared" si="687"/>
        <v>44136</v>
      </c>
      <c r="LH63" s="9">
        <f t="shared" si="687"/>
        <v>44166</v>
      </c>
      <c r="LI63" s="9">
        <f t="shared" si="687"/>
        <v>44197</v>
      </c>
      <c r="LJ63" s="9">
        <f t="shared" si="687"/>
        <v>44228</v>
      </c>
      <c r="LK63" s="9">
        <f t="shared" si="687"/>
        <v>44256</v>
      </c>
      <c r="LL63" s="9">
        <f t="shared" si="687"/>
        <v>44287</v>
      </c>
      <c r="LM63" s="9">
        <f t="shared" si="687"/>
        <v>44317</v>
      </c>
      <c r="LN63" s="9">
        <f t="shared" si="687"/>
        <v>44348</v>
      </c>
      <c r="LO63" s="9">
        <f t="shared" si="687"/>
        <v>44378</v>
      </c>
      <c r="LP63" s="9">
        <f t="shared" si="687"/>
        <v>44409</v>
      </c>
      <c r="LQ63" s="9">
        <f t="shared" si="687"/>
        <v>44440</v>
      </c>
      <c r="LR63" s="9">
        <f t="shared" si="687"/>
        <v>44470</v>
      </c>
      <c r="LS63" s="9">
        <f t="shared" si="687"/>
        <v>44501</v>
      </c>
      <c r="LT63" s="9">
        <f t="shared" si="687"/>
        <v>44531</v>
      </c>
      <c r="LU63" s="9">
        <f t="shared" si="687"/>
        <v>44562</v>
      </c>
      <c r="LV63" s="9">
        <f t="shared" si="687"/>
        <v>44593</v>
      </c>
      <c r="LW63" s="9">
        <f t="shared" si="687"/>
        <v>44621</v>
      </c>
      <c r="LX63" s="9">
        <f t="shared" si="687"/>
        <v>44652</v>
      </c>
      <c r="LY63" s="9">
        <f t="shared" si="687"/>
        <v>44682</v>
      </c>
      <c r="LZ63" s="9">
        <f t="shared" si="687"/>
        <v>44713</v>
      </c>
      <c r="MA63" s="9">
        <f t="shared" si="687"/>
        <v>44743</v>
      </c>
      <c r="MB63" s="9">
        <f t="shared" si="687"/>
        <v>44774</v>
      </c>
      <c r="MC63" s="9">
        <f t="shared" si="687"/>
        <v>44805</v>
      </c>
      <c r="MD63" s="9">
        <f t="shared" si="687"/>
        <v>44835</v>
      </c>
      <c r="ME63" s="9">
        <f t="shared" si="687"/>
        <v>44866</v>
      </c>
      <c r="MF63" s="9">
        <f t="shared" si="687"/>
        <v>44896</v>
      </c>
      <c r="MG63" s="9">
        <f t="shared" si="687"/>
        <v>44927</v>
      </c>
      <c r="MH63" s="9">
        <f t="shared" si="687"/>
        <v>44958</v>
      </c>
      <c r="MI63" s="9">
        <f t="shared" si="687"/>
        <v>44986</v>
      </c>
      <c r="MJ63" s="9">
        <f t="shared" si="687"/>
        <v>45017</v>
      </c>
      <c r="MK63" s="9">
        <f t="shared" si="687"/>
        <v>45047</v>
      </c>
      <c r="ML63" s="9">
        <f t="shared" si="687"/>
        <v>45078</v>
      </c>
      <c r="MM63" s="9">
        <f t="shared" si="687"/>
        <v>45108</v>
      </c>
      <c r="MN63" s="9">
        <f t="shared" si="687"/>
        <v>45139</v>
      </c>
      <c r="MO63" s="9">
        <f t="shared" si="687"/>
        <v>45170</v>
      </c>
      <c r="MP63" s="9">
        <f t="shared" si="687"/>
        <v>45200</v>
      </c>
      <c r="MQ63" s="9">
        <f t="shared" si="687"/>
        <v>45231</v>
      </c>
      <c r="MR63" s="9">
        <f t="shared" si="687"/>
        <v>45261</v>
      </c>
      <c r="MS63" s="9">
        <f t="shared" si="687"/>
        <v>45292</v>
      </c>
      <c r="MT63" s="9">
        <f t="shared" si="687"/>
        <v>45323</v>
      </c>
      <c r="MU63" s="9">
        <f t="shared" si="687"/>
        <v>45352</v>
      </c>
      <c r="MV63" s="9">
        <f t="shared" si="687"/>
        <v>45383</v>
      </c>
      <c r="MW63" s="9">
        <f t="shared" si="687"/>
        <v>45413</v>
      </c>
      <c r="MX63" s="9">
        <f t="shared" si="687"/>
        <v>45444</v>
      </c>
      <c r="MY63" s="9">
        <f t="shared" si="687"/>
        <v>45474</v>
      </c>
      <c r="MZ63" s="9">
        <f t="shared" si="687"/>
        <v>45505</v>
      </c>
      <c r="NA63" s="9">
        <f t="shared" si="687"/>
        <v>45536</v>
      </c>
      <c r="NB63" s="9">
        <f t="shared" si="687"/>
        <v>45566</v>
      </c>
      <c r="NC63" s="9">
        <f t="shared" si="687"/>
        <v>45597</v>
      </c>
      <c r="ND63" s="9">
        <f t="shared" si="687"/>
        <v>45627</v>
      </c>
      <c r="NE63" s="9">
        <f t="shared" si="687"/>
        <v>45658</v>
      </c>
      <c r="NF63" s="9">
        <f t="shared" si="687"/>
        <v>45689</v>
      </c>
      <c r="NG63" s="9">
        <f t="shared" si="687"/>
        <v>45717</v>
      </c>
      <c r="NH63" s="9">
        <f t="shared" ref="NH63:NU63" si="688">NH$5</f>
        <v>45748</v>
      </c>
      <c r="NI63" s="9">
        <f t="shared" si="688"/>
        <v>45778</v>
      </c>
      <c r="NJ63" s="9">
        <f t="shared" si="688"/>
        <v>45809</v>
      </c>
      <c r="NK63" s="9">
        <f t="shared" si="688"/>
        <v>45839</v>
      </c>
      <c r="NL63" s="9">
        <f t="shared" si="688"/>
        <v>45870</v>
      </c>
      <c r="NM63" s="9">
        <f t="shared" si="688"/>
        <v>45901</v>
      </c>
      <c r="NN63" s="9">
        <f t="shared" si="688"/>
        <v>45931</v>
      </c>
      <c r="NO63" s="9">
        <f t="shared" si="688"/>
        <v>45962</v>
      </c>
      <c r="NP63" s="9">
        <f t="shared" si="688"/>
        <v>45992</v>
      </c>
      <c r="NQ63" s="9">
        <f t="shared" si="688"/>
        <v>46023</v>
      </c>
      <c r="NR63" s="9">
        <f t="shared" si="688"/>
        <v>46054</v>
      </c>
      <c r="NS63" s="9">
        <f t="shared" si="688"/>
        <v>46082</v>
      </c>
      <c r="NT63" s="9">
        <f t="shared" si="688"/>
        <v>46113</v>
      </c>
      <c r="NU63" s="9">
        <f t="shared" si="688"/>
        <v>46143</v>
      </c>
    </row>
    <row r="64" spans="1:385" x14ac:dyDescent="0.75">
      <c r="A64" s="7" t="s">
        <v>18</v>
      </c>
      <c r="B64" s="7">
        <v>93.978130034276333</v>
      </c>
      <c r="C64" s="7">
        <v>110.95219174431301</v>
      </c>
      <c r="D64" s="7">
        <v>133.87184623382666</v>
      </c>
      <c r="E64" s="7">
        <v>131.3391491841102</v>
      </c>
      <c r="F64" s="7">
        <v>130.65707631527565</v>
      </c>
      <c r="G64" s="7">
        <v>135.30620535505224</v>
      </c>
      <c r="H64" s="7">
        <v>135.95818677379114</v>
      </c>
      <c r="I64" s="7">
        <v>139.62934368545942</v>
      </c>
      <c r="J64" s="7">
        <v>139.45381022656821</v>
      </c>
      <c r="K64" s="7">
        <v>126.29883129309025</v>
      </c>
      <c r="L64" s="7">
        <v>113.54005645253822</v>
      </c>
      <c r="M64" s="7">
        <v>113.3845839603774</v>
      </c>
      <c r="N64" s="7">
        <v>112.31132224029953</v>
      </c>
      <c r="O64" s="7">
        <v>103.35911583684616</v>
      </c>
      <c r="P64" s="7">
        <v>104.50760618216316</v>
      </c>
      <c r="Q64" s="7">
        <v>107.65717795884032</v>
      </c>
      <c r="R64" s="7">
        <v>105.5507764521454</v>
      </c>
      <c r="S64" s="7">
        <v>104.67812439937181</v>
      </c>
      <c r="T64" s="7">
        <v>104.50760618216317</v>
      </c>
      <c r="U64" s="7">
        <v>108.8808969293964</v>
      </c>
      <c r="V64" s="7">
        <v>110.60614006821319</v>
      </c>
      <c r="W64" s="7">
        <v>111.09261851142605</v>
      </c>
      <c r="X64" s="7">
        <v>105.60594411065408</v>
      </c>
      <c r="Y64" s="7">
        <v>103.84559428005905</v>
      </c>
      <c r="Z64" s="7">
        <v>105.73634039440185</v>
      </c>
      <c r="AA64" s="7">
        <v>104.5276671488936</v>
      </c>
      <c r="AB64" s="7">
        <v>111.81982855540404</v>
      </c>
      <c r="AC64" s="7">
        <v>110.38546943417846</v>
      </c>
      <c r="AD64" s="7">
        <v>107.42647684144038</v>
      </c>
      <c r="AE64" s="7">
        <v>111.59414267968674</v>
      </c>
      <c r="AF64" s="7">
        <v>114.1067787626728</v>
      </c>
      <c r="AG64" s="7">
        <v>113.22409622653399</v>
      </c>
      <c r="AH64" s="7">
        <v>110.90203932748699</v>
      </c>
      <c r="AI64" s="7">
        <v>115.73673230952006</v>
      </c>
      <c r="AJ64" s="7">
        <v>115.56119885062884</v>
      </c>
      <c r="AK64" s="7">
        <v>107.94806197643152</v>
      </c>
      <c r="AL64" s="7">
        <v>103.79544186323298</v>
      </c>
      <c r="AM64" s="7">
        <v>105.52570024373239</v>
      </c>
      <c r="AN64" s="7">
        <v>104.47751473206753</v>
      </c>
      <c r="AO64" s="7">
        <v>93.764958498019141</v>
      </c>
      <c r="AP64" s="7">
        <v>87.967339112925529</v>
      </c>
      <c r="AQ64" s="7">
        <v>93.594440280810502</v>
      </c>
      <c r="AR64" s="7">
        <v>91.197154756524384</v>
      </c>
      <c r="AS64" s="7">
        <v>94.191254041040722</v>
      </c>
      <c r="AT64" s="7">
        <v>105.47554782690631</v>
      </c>
      <c r="AU64" s="7">
        <v>98.419102779478365</v>
      </c>
      <c r="AV64" s="7">
        <v>89.777841360346613</v>
      </c>
      <c r="AW64" s="7">
        <v>89.7678108769814</v>
      </c>
      <c r="AX64" s="7">
        <v>95.821207587887969</v>
      </c>
      <c r="AY64" s="7">
        <v>105.21475525941077</v>
      </c>
      <c r="AZ64" s="7">
        <v>113.57516314431652</v>
      </c>
      <c r="BA64" s="7">
        <v>116.92032934661532</v>
      </c>
      <c r="BB64" s="7">
        <v>120.22537361545331</v>
      </c>
      <c r="BC64" s="7">
        <v>116.76987209613712</v>
      </c>
      <c r="BD64" s="7">
        <v>101.77931470682501</v>
      </c>
      <c r="BE64" s="7">
        <v>98.509377129765312</v>
      </c>
      <c r="BF64" s="7">
        <v>95.871360004714063</v>
      </c>
      <c r="BG64" s="7">
        <v>86.568086683478214</v>
      </c>
      <c r="BH64" s="7">
        <v>87.541043569903948</v>
      </c>
      <c r="BI64" s="7">
        <v>89.775885416090418</v>
      </c>
      <c r="BJ64" s="7">
        <v>106.19364637076818</v>
      </c>
      <c r="BK64" s="7">
        <v>114.9044255509436</v>
      </c>
      <c r="BL64" s="7">
        <v>111.0539162094328</v>
      </c>
      <c r="BM64" s="7">
        <v>111.23585523000102</v>
      </c>
      <c r="BN64" s="7">
        <v>107.86817876782334</v>
      </c>
      <c r="BO64" s="7">
        <v>103.35642197114282</v>
      </c>
      <c r="BP64" s="7">
        <v>103.48698476684105</v>
      </c>
      <c r="BQ64" s="7">
        <v>108.75279179876593</v>
      </c>
      <c r="BR64" s="7">
        <v>112.58152636557942</v>
      </c>
      <c r="BS64" s="7">
        <v>104.18565198308767</v>
      </c>
      <c r="BT64" s="7">
        <v>96.690814943522255</v>
      </c>
      <c r="BU64" s="7">
        <v>90.876634146154942</v>
      </c>
      <c r="BV64" s="7">
        <v>97.566020435786911</v>
      </c>
      <c r="BW64" s="7">
        <v>103.99029934601541</v>
      </c>
      <c r="BX64" s="7">
        <v>91.485771405982632</v>
      </c>
      <c r="BY64" s="7">
        <v>89.718249552412857</v>
      </c>
      <c r="BZ64" s="7">
        <v>97.762205800646299</v>
      </c>
      <c r="CA64" s="7">
        <v>102.44109181866475</v>
      </c>
      <c r="CB64" s="7">
        <v>102.58931687596936</v>
      </c>
      <c r="CC64" s="7">
        <v>102.23925924322992</v>
      </c>
      <c r="CD64" s="7">
        <v>105.87342728702313</v>
      </c>
      <c r="CE64" s="7">
        <v>110.28974462746571</v>
      </c>
      <c r="CF64" s="7">
        <v>103.39828414473693</v>
      </c>
      <c r="CG64" s="7">
        <v>104.86574535884675</v>
      </c>
      <c r="CH64" s="7">
        <v>71.675864203397779</v>
      </c>
      <c r="CI64" s="7">
        <v>87.148954929814181</v>
      </c>
      <c r="CJ64" s="7">
        <v>84.63298250237618</v>
      </c>
      <c r="CK64" s="7">
        <v>92.281245042046223</v>
      </c>
      <c r="CL64" s="7">
        <v>76.928041463038639</v>
      </c>
      <c r="CM64" s="7">
        <v>68.728650757202203</v>
      </c>
      <c r="CN64" s="7">
        <v>81.561589113463995</v>
      </c>
      <c r="CO64" s="7">
        <v>81.874910215521112</v>
      </c>
      <c r="CP64" s="7">
        <v>86.434361140405429</v>
      </c>
      <c r="CQ64" s="7">
        <v>83.983478592854738</v>
      </c>
      <c r="CR64" s="7">
        <v>96.080363043660284</v>
      </c>
      <c r="CS64" s="7">
        <v>95.817522361998826</v>
      </c>
      <c r="CT64" s="7">
        <v>81.58640168014297</v>
      </c>
      <c r="CU64" s="7">
        <v>91.297179724686558</v>
      </c>
      <c r="CV64" s="7">
        <v>90.162999048119502</v>
      </c>
      <c r="CW64" s="7">
        <v>103.05063120187747</v>
      </c>
      <c r="CX64" s="7">
        <v>95.87302021488847</v>
      </c>
      <c r="CY64" s="7">
        <v>102.26346682355391</v>
      </c>
      <c r="CZ64" s="7">
        <v>103.76554752286499</v>
      </c>
      <c r="DA64" s="7">
        <v>104.6239031645289</v>
      </c>
      <c r="DB64" s="7">
        <v>107.31180372021194</v>
      </c>
      <c r="DC64" s="7">
        <v>108.73071006379722</v>
      </c>
      <c r="DD64" s="7">
        <v>111.56297434454849</v>
      </c>
      <c r="DE64" s="7">
        <v>120.01969557148415</v>
      </c>
      <c r="DF64" s="7">
        <v>128.63996564100802</v>
      </c>
      <c r="DG64" s="7">
        <v>124.07642095071238</v>
      </c>
      <c r="DH64" s="7">
        <v>119.16840051864406</v>
      </c>
      <c r="DI64" s="7">
        <v>115.85401632590404</v>
      </c>
      <c r="DJ64" s="7">
        <v>116.80801788903797</v>
      </c>
      <c r="DK64" s="7">
        <v>121.84606571536951</v>
      </c>
      <c r="DL64" s="7">
        <v>128.69516624755519</v>
      </c>
      <c r="DM64" s="7">
        <v>140.66797222497101</v>
      </c>
      <c r="DN64" s="7">
        <v>132.43634756561661</v>
      </c>
      <c r="DO64" s="7">
        <v>120.55162336128438</v>
      </c>
      <c r="DP64" s="7">
        <v>112.5577857321948</v>
      </c>
      <c r="DQ64" s="7">
        <v>134.17816500541997</v>
      </c>
      <c r="DR64" s="7">
        <v>126.95481813671013</v>
      </c>
      <c r="DS64" s="7">
        <v>124.41530757441168</v>
      </c>
      <c r="DT64" s="7">
        <v>132.76986489723467</v>
      </c>
      <c r="DU64" s="7">
        <v>147.44005396456677</v>
      </c>
      <c r="DV64" s="7">
        <v>156.17324177654311</v>
      </c>
      <c r="DW64" s="7">
        <v>163.03224013768912</v>
      </c>
      <c r="DX64" s="7">
        <v>144.53418721351625</v>
      </c>
      <c r="DY64" s="7">
        <v>151.74872684320681</v>
      </c>
      <c r="DZ64" s="7">
        <v>156.87375095587504</v>
      </c>
      <c r="EA64" s="7">
        <v>148.48931067659464</v>
      </c>
      <c r="EB64" s="7">
        <v>148.90727373507704</v>
      </c>
      <c r="EC64" s="7">
        <v>143.68250982599511</v>
      </c>
      <c r="ED64" s="7">
        <v>142.65813775297215</v>
      </c>
      <c r="EE64" s="7">
        <v>148.74532928487619</v>
      </c>
      <c r="EF64" s="7">
        <v>127.62158682069158</v>
      </c>
      <c r="EG64" s="7">
        <v>112.67494719075516</v>
      </c>
      <c r="EH64" s="7">
        <v>106.97034791542534</v>
      </c>
      <c r="EI64" s="7">
        <v>117.55457658844253</v>
      </c>
      <c r="EJ64" s="7">
        <v>122.90037089049832</v>
      </c>
      <c r="EK64" s="7">
        <v>133.87506118115721</v>
      </c>
      <c r="EL64" s="7">
        <v>142.49337589906065</v>
      </c>
      <c r="EM64" s="7">
        <v>142.05720582572488</v>
      </c>
      <c r="EN64" s="7">
        <v>130.71900591168247</v>
      </c>
      <c r="EO64" s="7">
        <v>138.09552540366067</v>
      </c>
      <c r="EP64" s="7">
        <v>136.17369900701971</v>
      </c>
      <c r="EQ64" s="7">
        <v>133.39455735054651</v>
      </c>
      <c r="ER64" s="7">
        <v>126.54343996454011</v>
      </c>
      <c r="ES64" s="7">
        <v>133.28991606323513</v>
      </c>
      <c r="ET64" s="7">
        <v>141.47294642237304</v>
      </c>
      <c r="EU64" s="7">
        <v>147.76471640041555</v>
      </c>
      <c r="EV64" s="7">
        <v>135.29316035804908</v>
      </c>
      <c r="EW64" s="7">
        <v>129.87789338147266</v>
      </c>
      <c r="EX64" s="7">
        <v>131.10121256836038</v>
      </c>
      <c r="EY64" s="7">
        <v>122.74174351408185</v>
      </c>
      <c r="EZ64" s="7">
        <v>122.17859372400743</v>
      </c>
      <c r="FA64" s="7">
        <v>117.47976293085122</v>
      </c>
      <c r="FB64" s="7">
        <v>117.70886789690564</v>
      </c>
      <c r="FC64" s="7">
        <v>118.70651734811806</v>
      </c>
      <c r="FD64" s="7">
        <v>121.93431278602064</v>
      </c>
      <c r="FE64" s="7">
        <v>121.36255198485789</v>
      </c>
      <c r="FF64" s="7">
        <v>116.27283971374246</v>
      </c>
      <c r="FG64" s="7">
        <v>122.96375068000859</v>
      </c>
      <c r="FH64" s="7">
        <v>133.23122808887464</v>
      </c>
      <c r="FI64" s="7">
        <v>133.58375368112047</v>
      </c>
      <c r="FJ64" s="7">
        <v>140.03482672323</v>
      </c>
      <c r="FK64" s="7">
        <v>143.26608859948689</v>
      </c>
      <c r="FL64" s="7">
        <v>138.18340061025373</v>
      </c>
      <c r="FM64" s="7">
        <v>138.80594870802437</v>
      </c>
      <c r="FN64" s="7">
        <v>132.73088071247531</v>
      </c>
      <c r="FO64" s="7">
        <v>120.52514577426771</v>
      </c>
      <c r="FP64" s="7">
        <v>126.45994162501026</v>
      </c>
      <c r="FQ64" s="7">
        <v>141.00932443750742</v>
      </c>
      <c r="FR64" s="7">
        <v>139.04430964925714</v>
      </c>
      <c r="FS64" s="7">
        <v>132.84606914901258</v>
      </c>
      <c r="FT64" s="7">
        <v>131.85552932669083</v>
      </c>
      <c r="FU64" s="7">
        <v>127.64296086254012</v>
      </c>
      <c r="FV64" s="7">
        <v>133.8850823919297</v>
      </c>
      <c r="FW64" s="7">
        <v>144.998402692143</v>
      </c>
      <c r="FX64" s="7">
        <v>126.98222257703412</v>
      </c>
      <c r="FY64" s="7">
        <v>129.03946643780819</v>
      </c>
      <c r="FZ64" s="7">
        <v>137.70309211887809</v>
      </c>
      <c r="GA64" s="7">
        <v>144.2927150716622</v>
      </c>
      <c r="GB64" s="7">
        <v>143.23785568757239</v>
      </c>
      <c r="GC64" s="7">
        <v>148.47950647367011</v>
      </c>
      <c r="GD64" s="7">
        <v>158.79820698372816</v>
      </c>
      <c r="GE64" s="7">
        <v>158.37155022426501</v>
      </c>
      <c r="GF64" s="7">
        <v>156.53218416552363</v>
      </c>
      <c r="GG64" s="7">
        <v>161.49051602330576</v>
      </c>
      <c r="GH64" s="7">
        <v>157.06445035858357</v>
      </c>
      <c r="GI64" s="7">
        <v>155.06400309195737</v>
      </c>
      <c r="GJ64" s="7">
        <v>155.08761150874375</v>
      </c>
      <c r="GK64" s="7">
        <v>152.4538487668446</v>
      </c>
      <c r="GL64" s="7">
        <v>161.82855689219571</v>
      </c>
      <c r="GM64" s="7">
        <v>156.41421235057172</v>
      </c>
      <c r="GN64" s="7">
        <v>160.69665051930886</v>
      </c>
      <c r="GO64" s="7">
        <v>160.38701141616698</v>
      </c>
      <c r="GP64" s="7">
        <v>154.23295915428886</v>
      </c>
      <c r="GQ64" s="7">
        <v>157.83239848503155</v>
      </c>
      <c r="GR64" s="7">
        <v>166.24328704082154</v>
      </c>
      <c r="GS64" s="7">
        <v>163.44914878595114</v>
      </c>
      <c r="GT64" s="7">
        <v>162.15465968963267</v>
      </c>
      <c r="GU64" s="7">
        <v>159.98520556944058</v>
      </c>
      <c r="GV64" s="7">
        <v>159.78969745434961</v>
      </c>
      <c r="GW64" s="7">
        <v>151.04731674484717</v>
      </c>
      <c r="GX64" s="7">
        <v>152.99793527189229</v>
      </c>
      <c r="GY64" s="7">
        <v>151.18601797781216</v>
      </c>
      <c r="GZ64" s="7">
        <v>150.1455041287478</v>
      </c>
      <c r="HA64" s="7">
        <v>150.74605435255688</v>
      </c>
      <c r="HB64" s="7">
        <v>149.82189719079179</v>
      </c>
      <c r="HC64" s="7">
        <v>156.60214515315394</v>
      </c>
      <c r="HD64" s="7">
        <v>159.94795820129269</v>
      </c>
      <c r="HE64" s="7">
        <v>157.93016688910242</v>
      </c>
      <c r="HF64" s="7">
        <v>170.29617529639555</v>
      </c>
      <c r="HG64" s="7">
        <v>162.18102022721061</v>
      </c>
      <c r="HH64" s="7">
        <v>161.93610217347307</v>
      </c>
      <c r="HI64" s="7">
        <v>161.41106920079164</v>
      </c>
      <c r="HJ64" s="7">
        <v>160.75459218073067</v>
      </c>
      <c r="HK64" s="7">
        <v>159.08646221141021</v>
      </c>
      <c r="HL64" s="7">
        <v>157.63835044817128</v>
      </c>
      <c r="HM64" s="7">
        <v>155.87422625144464</v>
      </c>
      <c r="HN64" s="7">
        <v>158.55038743634819</v>
      </c>
      <c r="HO64" s="7">
        <v>159.68926046607982</v>
      </c>
      <c r="HP64" s="7">
        <v>160.13520325833329</v>
      </c>
      <c r="HQ64" s="7">
        <v>164.19903488949191</v>
      </c>
      <c r="HR64" s="7">
        <v>166.0080102591856</v>
      </c>
      <c r="HS64" s="7">
        <v>160.01104083404562</v>
      </c>
      <c r="HT64" s="7">
        <v>158.70423810129023</v>
      </c>
      <c r="HU64" s="7">
        <v>145.68845496566396</v>
      </c>
      <c r="HV64" s="7">
        <v>148.08594151851034</v>
      </c>
      <c r="HW64" s="7">
        <v>136.79919261607833</v>
      </c>
      <c r="HX64" s="7">
        <v>132.31253688087585</v>
      </c>
      <c r="HY64" s="7">
        <v>140.16547215597248</v>
      </c>
      <c r="HZ64" s="7">
        <v>140.54243734381109</v>
      </c>
      <c r="IA64" s="7">
        <v>140.09325662078211</v>
      </c>
      <c r="IB64" s="7">
        <v>135.23035549199616</v>
      </c>
      <c r="IC64" s="7">
        <v>133.13336563242638</v>
      </c>
      <c r="ID64" s="7">
        <v>134.84855497960444</v>
      </c>
      <c r="IE64" s="7">
        <v>120.35819542261412</v>
      </c>
      <c r="IF64" s="7">
        <v>117.0965528891832</v>
      </c>
      <c r="IG64" s="7">
        <v>107.91412329550822</v>
      </c>
      <c r="IH64" s="7">
        <v>108.94057630336071</v>
      </c>
      <c r="II64" s="7">
        <v>111.86719453116514</v>
      </c>
      <c r="IJ64" s="7">
        <v>110.72697709962767</v>
      </c>
      <c r="IK64" s="7">
        <v>120.39863638156216</v>
      </c>
      <c r="IL64" s="7">
        <v>119.33075373640013</v>
      </c>
      <c r="IM64" s="7">
        <v>128.85186387741339</v>
      </c>
      <c r="IN64" s="7">
        <v>119.66513188337926</v>
      </c>
      <c r="IO64" s="7">
        <v>115.95835277674917</v>
      </c>
      <c r="IP64" s="7">
        <v>119.75714288530223</v>
      </c>
      <c r="IQ64" s="7">
        <v>112.54489878575424</v>
      </c>
      <c r="IR64" s="7">
        <v>108.41646431772432</v>
      </c>
      <c r="IS64" s="7">
        <v>100.2313764960971</v>
      </c>
      <c r="IT64" s="7">
        <v>98.206806989049028</v>
      </c>
      <c r="IU64" s="7">
        <v>96.873289908880281</v>
      </c>
      <c r="IV64" s="7">
        <v>96.944178018617265</v>
      </c>
      <c r="IW64" s="7">
        <v>98.695675129012372</v>
      </c>
      <c r="IX64" s="7">
        <v>108.20628625415277</v>
      </c>
      <c r="IY64" s="7">
        <v>105.77727190308518</v>
      </c>
      <c r="IZ64" s="7">
        <v>104.67883046650587</v>
      </c>
      <c r="JA64" s="7">
        <v>110.62462093754823</v>
      </c>
      <c r="JB64" s="7">
        <v>117.25738904456834</v>
      </c>
      <c r="JC64" s="7">
        <v>112.2704570867342</v>
      </c>
      <c r="JD64" s="7">
        <v>109.43078033039107</v>
      </c>
      <c r="JE64" s="7">
        <v>116.20102827541264</v>
      </c>
      <c r="JF64" s="7">
        <v>125.43073574203594</v>
      </c>
      <c r="JG64" s="7">
        <v>124.83497508263174</v>
      </c>
      <c r="JH64" s="7">
        <v>128.32224126024809</v>
      </c>
      <c r="JI64" s="7">
        <v>135.05512956201585</v>
      </c>
      <c r="JJ64" s="7">
        <v>129.12300251960707</v>
      </c>
      <c r="JK64" s="7">
        <v>134.72744806782813</v>
      </c>
      <c r="JL64" s="7">
        <v>129.01897686834283</v>
      </c>
      <c r="JM64" s="7">
        <v>117.3154132249266</v>
      </c>
      <c r="JN64" s="7">
        <v>133.06711863536603</v>
      </c>
      <c r="JO64" s="7">
        <v>132.59803237722835</v>
      </c>
      <c r="JP64" s="7">
        <v>125.31143439410067</v>
      </c>
      <c r="JQ64" s="7">
        <v>121.77769015928659</v>
      </c>
      <c r="JR64" s="7">
        <v>113.2755261437689</v>
      </c>
      <c r="JS64" s="7">
        <v>118.04893838499963</v>
      </c>
      <c r="JT64" s="7">
        <v>117.26399069049016</v>
      </c>
      <c r="JU64" s="7">
        <v>113.16298505748124</v>
      </c>
      <c r="JV64" s="7">
        <v>114.43773381221924</v>
      </c>
      <c r="JW64" s="7">
        <v>118.05228484997554</v>
      </c>
      <c r="JX64" s="7">
        <v>120.62208299006384</v>
      </c>
      <c r="JY64" s="7">
        <v>125.88007118709841</v>
      </c>
      <c r="JZ64" s="7">
        <v>128.64738211644939</v>
      </c>
      <c r="KA64" s="7">
        <v>122.17053364874261</v>
      </c>
      <c r="KB64" s="7">
        <v>117.66182198689903</v>
      </c>
      <c r="KC64" s="7">
        <v>123.52951113148464</v>
      </c>
      <c r="KD64" s="7">
        <v>114.13800949729261</v>
      </c>
      <c r="KE64" s="7">
        <v>114.24636563316774</v>
      </c>
      <c r="KF64" s="7">
        <v>113.30397424256093</v>
      </c>
      <c r="KG64" s="7">
        <v>119.3114559556758</v>
      </c>
      <c r="KH64" s="7">
        <v>121.70863149337663</v>
      </c>
      <c r="KI64" s="7">
        <v>130.32106577014949</v>
      </c>
      <c r="KJ64" s="7">
        <v>143.21517372402386</v>
      </c>
      <c r="KK64" s="7">
        <v>145.73067906449603</v>
      </c>
      <c r="KL64" s="7">
        <v>151.24496989704315</v>
      </c>
      <c r="KM64" s="7">
        <v>140.67926149082032</v>
      </c>
      <c r="KN64" s="7">
        <v>128.32858059263228</v>
      </c>
      <c r="KO64" s="7">
        <v>126.89019965287038</v>
      </c>
      <c r="KP64" s="7">
        <v>117.80455322052627</v>
      </c>
      <c r="KQ64" s="7">
        <v>121.99334141964506</v>
      </c>
      <c r="KR64" s="7">
        <v>123.66937070699485</v>
      </c>
      <c r="KS64" s="7">
        <v>121.33158456265444</v>
      </c>
      <c r="KT64" s="7">
        <v>116.48221028513871</v>
      </c>
      <c r="KU64" s="7">
        <v>123.51429568764756</v>
      </c>
      <c r="KV64" s="7">
        <v>125.63773753924693</v>
      </c>
      <c r="KW64" s="7">
        <v>122.23990940532492</v>
      </c>
      <c r="KX64" s="7">
        <v>131.10476446551181</v>
      </c>
      <c r="KY64" s="7">
        <v>129.07851467608563</v>
      </c>
      <c r="KZ64" s="7">
        <v>118.01412050737133</v>
      </c>
      <c r="LA64" s="7">
        <v>116.1988737868174</v>
      </c>
      <c r="LB64" s="7">
        <v>116.7288207177828</v>
      </c>
      <c r="LC64" s="7">
        <v>126.98119707234554</v>
      </c>
      <c r="LD64" s="7">
        <v>128.29430638239356</v>
      </c>
      <c r="LE64" s="7">
        <v>137.17644433745451</v>
      </c>
      <c r="LF64" s="7">
        <v>134.398733598929</v>
      </c>
      <c r="LG64" s="7">
        <v>141.2311804640938</v>
      </c>
      <c r="LH64" s="7">
        <f>[1]dez20!$BI$40</f>
        <v>141.66578465454614</v>
      </c>
      <c r="LI64" s="7">
        <f>[1]jan21!$BI$40</f>
        <v>142.61619854647611</v>
      </c>
      <c r="LJ64" s="7">
        <f>[1]fev21!$BI$40</f>
        <v>149.47522943072872</v>
      </c>
      <c r="LK64" s="7">
        <f>[1]mar21!$BI$40</f>
        <v>142.6366438007708</v>
      </c>
      <c r="LL64" s="7">
        <f>[1]abr21!$BI$40</f>
        <v>130.35467827368964</v>
      </c>
      <c r="LM64" s="7">
        <f>[1]mai21!$BI$40</f>
        <v>131.35565823061299</v>
      </c>
      <c r="LN64" s="7">
        <f>[1]jun21!$BI$40</f>
        <v>134.94383230128835</v>
      </c>
      <c r="LO64" s="7">
        <f>[1]jul21!$BI$40</f>
        <v>141.59437252949505</v>
      </c>
      <c r="LP64" s="7">
        <f>[1]ago21!$BI$40</f>
        <v>141.81520950198635</v>
      </c>
      <c r="LQ64" s="7">
        <f>[1]set21!$BI$40</f>
        <v>146.50390436070566</v>
      </c>
      <c r="LR64" s="7">
        <f>[1]out21!$BI$40</f>
        <v>139.29714650112678</v>
      </c>
      <c r="LS64" s="7">
        <f>[1]nov21!$BI$40</f>
        <v>140.42546647648317</v>
      </c>
      <c r="LT64" s="7">
        <f>[1]dez21!$BI$40</f>
        <v>140.68990149262643</v>
      </c>
      <c r="LU64" s="7">
        <f>[1]jan22!$BI$40</f>
        <v>130.01235355165966</v>
      </c>
      <c r="LV64" s="7">
        <f>[1]fev22!$BI$40</f>
        <v>125.27292685221219</v>
      </c>
      <c r="LW64" s="7">
        <f>[1]mar22!$BI$40</f>
        <v>127.16033776179336</v>
      </c>
      <c r="LX64" s="7">
        <f>[1]abr22!$BI$40</f>
        <v>124.27950330015778</v>
      </c>
      <c r="LY64" s="7">
        <f>[1]mai22!$BI$40</f>
        <v>129.29337436693967</v>
      </c>
      <c r="LZ64" s="7">
        <f>[1]jun22!$BI$40</f>
        <v>127.25180140768509</v>
      </c>
      <c r="MA64" s="7">
        <f>[1]jul22!$BI$40</f>
        <v>123.64345233974421</v>
      </c>
      <c r="MB64" s="7">
        <f>[1]ago22!$BI$40</f>
        <v>128.68841124161133</v>
      </c>
      <c r="MC64" s="7">
        <f>[1]set22!$BI$40</f>
        <v>133.73879829462498</v>
      </c>
      <c r="MD64" s="7">
        <f>[1]out22!$BI$40</f>
        <v>136.61380097156726</v>
      </c>
      <c r="ME64" s="7">
        <f>[1]nov22!$BI$40</f>
        <v>136.51997248038805</v>
      </c>
      <c r="MF64" s="7">
        <f>[1]dez22!$BI$40</f>
        <v>144.33203829051237</v>
      </c>
      <c r="MG64" s="7">
        <f>[1]jan23!$BI$40</f>
        <v>148.23451612939252</v>
      </c>
      <c r="MH64" s="7">
        <f>[1]fev23!$BI$40</f>
        <v>150.1399491337036</v>
      </c>
      <c r="MI64" s="7">
        <f>[1]mar23!$BI$40</f>
        <v>144.97933079524253</v>
      </c>
      <c r="MJ64" s="7">
        <f>[1]abr23!$BI$40</f>
        <v>143.48091286087458</v>
      </c>
      <c r="MK64" s="7">
        <f>[1]mai23!$BI$40</f>
        <v>139.23145603710211</v>
      </c>
      <c r="ML64" s="7">
        <f>[1]jun23!$BI$40</f>
        <v>141.74689891990616</v>
      </c>
      <c r="MM64" s="7">
        <f>[1]jul23!$BI$40</f>
        <v>138.89076544259837</v>
      </c>
      <c r="MN64" s="7">
        <f>[1]ago23!$BI$40</f>
        <v>146.45743675070909</v>
      </c>
      <c r="MO64" s="7">
        <f>[1]set23!$BI$40</f>
        <v>145.64094048550831</v>
      </c>
      <c r="MP64" s="7">
        <f>[1]out23!$BI$40</f>
        <v>144.29529555495452</v>
      </c>
      <c r="MQ64" s="7">
        <f>[1]nov23!$BI$40</f>
        <v>138.2885366452617</v>
      </c>
      <c r="MR64" s="7">
        <f>[1]dez23!$BI$40</f>
        <v>140.37757948790636</v>
      </c>
      <c r="MS64" s="7">
        <f>[1]jan24!$BI$40</f>
        <v>139.17025103424632</v>
      </c>
      <c r="MT64" s="7">
        <f>[1]fev24!$BI$40</f>
        <v>145.94402090540703</v>
      </c>
      <c r="MU64" s="7">
        <f>[1]mar24!$BI$40</f>
        <v>140.37989924711982</v>
      </c>
      <c r="MV64" s="7">
        <f>[1]abr24!$BI$40</f>
        <v>137.28335414033117</v>
      </c>
      <c r="MW64" s="7">
        <f>[1]mai24!$BI$40</f>
        <v>133.39628110063074</v>
      </c>
      <c r="MX64" s="7">
        <f>[1]jun24!$BI$40</f>
        <v>133.62541759211931</v>
      </c>
      <c r="MY64" s="7">
        <f>[1]jul24!$BI$40</f>
        <v>133.89771926374763</v>
      </c>
      <c r="MZ64" s="7">
        <f>[1]ago24!$BI$40</f>
        <v>132.00000505114454</v>
      </c>
      <c r="NA64" s="7">
        <f>[1]set24!$BI$40</f>
        <v>127.15085902784863</v>
      </c>
      <c r="NB64" s="7">
        <f>[1]out24!$BI$40</f>
        <v>124.75340909192552</v>
      </c>
      <c r="NC64" s="7">
        <f>[1]nov24!$BI$40</f>
        <v>128.61277198877079</v>
      </c>
      <c r="ND64" s="7">
        <f>[1]dez24!$BI$40</f>
        <v>125.15805564529468</v>
      </c>
      <c r="NE64" s="7">
        <f>[1]jan25!$BI$40</f>
        <v>125.07356417587387</v>
      </c>
      <c r="NF64" s="7">
        <f>[1]fev25!$BI$40</f>
        <v>120.68106551377683</v>
      </c>
      <c r="NG64" s="7">
        <f>[1]mar25!$BI$40</f>
        <v>116.8348746903402</v>
      </c>
      <c r="NH64" s="7">
        <f>[1]abr25!$BI$40</f>
        <v>113.89294982704079</v>
      </c>
      <c r="NI64" s="7">
        <f>[1]mai25!$BI$40</f>
        <v>115.72399037017594</v>
      </c>
      <c r="NJ64" s="7">
        <f>[1]jun25!$BI$40</f>
        <v>116.54120167343262</v>
      </c>
      <c r="NK64" s="7">
        <f>[1]jul25!$BI$40</f>
        <v>112.54132726494741</v>
      </c>
      <c r="NL64" s="7">
        <f>[1]ago25!$BI$40</f>
        <v>113.41230290710421</v>
      </c>
      <c r="NM64" s="7">
        <f>[1]set25!$BI$40</f>
        <v>111.70666377542027</v>
      </c>
      <c r="NN64" s="7">
        <f>[1]out25!$BI$40</f>
        <v>115.62261315107702</v>
      </c>
      <c r="NO64" s="7">
        <f>[1]nov25!$BI$40</f>
        <v>120.34869178375271</v>
      </c>
      <c r="NP64" s="7">
        <f>[1]dez25!$BI$40</f>
        <v>124.28843438175825</v>
      </c>
      <c r="NQ64" s="7">
        <f>[1]jan26!$BI$40</f>
        <v>126.24934217519198</v>
      </c>
      <c r="NR64" s="7">
        <f>[1]fev26!$BI$40</f>
        <v>130.44054985955458</v>
      </c>
      <c r="NS64" s="7">
        <f>[1]mar26!$BI$40</f>
        <v>127.57372755733518</v>
      </c>
      <c r="NT64" s="7">
        <f>[1]abr26!$BI$40</f>
        <v>123.08581222245</v>
      </c>
      <c r="NU64" s="7">
        <f>[1]mai26!$BI$40</f>
        <v>125.5170711242705</v>
      </c>
    </row>
    <row r="65" spans="1:385" x14ac:dyDescent="0.75">
      <c r="A65" s="11" t="s">
        <v>19</v>
      </c>
      <c r="B65" s="11">
        <v>120.39530367584256</v>
      </c>
      <c r="C65" s="11">
        <v>125.43121329757518</v>
      </c>
      <c r="D65" s="11">
        <v>129.88245360549894</v>
      </c>
      <c r="E65" s="11">
        <v>125.90003022694881</v>
      </c>
      <c r="F65" s="11">
        <v>126.92336180396867</v>
      </c>
      <c r="G65" s="11">
        <v>135.24108151866196</v>
      </c>
      <c r="H65" s="11">
        <v>136.69290168704481</v>
      </c>
      <c r="I65" s="11">
        <v>139.14788926344215</v>
      </c>
      <c r="J65" s="11">
        <v>138.88575506637301</v>
      </c>
      <c r="K65" s="11">
        <v>128.32477154983815</v>
      </c>
      <c r="L65" s="11">
        <v>126.86286929695262</v>
      </c>
      <c r="M65" s="11">
        <v>127.22582433904833</v>
      </c>
      <c r="N65" s="11">
        <v>121.25723031347447</v>
      </c>
      <c r="O65" s="11">
        <v>113.99812947156029</v>
      </c>
      <c r="P65" s="11">
        <v>113.21172688035293</v>
      </c>
      <c r="Q65" s="11">
        <v>117.03283690686052</v>
      </c>
      <c r="R65" s="11">
        <v>117.54198217424479</v>
      </c>
      <c r="S65" s="11">
        <v>121.26731239797711</v>
      </c>
      <c r="T65" s="11">
        <v>121.14128634169386</v>
      </c>
      <c r="U65" s="11">
        <v>121.14128634169386</v>
      </c>
      <c r="V65" s="11">
        <v>122.69896839735459</v>
      </c>
      <c r="W65" s="11">
        <v>125.77904521291677</v>
      </c>
      <c r="X65" s="11">
        <v>126.55032467737016</v>
      </c>
      <c r="Y65" s="11">
        <v>122.20494625672431</v>
      </c>
      <c r="Z65" s="11">
        <v>122.79474820012983</v>
      </c>
      <c r="AA65" s="11">
        <v>123.57106870683454</v>
      </c>
      <c r="AB65" s="11">
        <v>117.94022451209973</v>
      </c>
      <c r="AC65" s="11">
        <v>116.67996394926742</v>
      </c>
      <c r="AD65" s="11">
        <v>128.07271943727159</v>
      </c>
      <c r="AE65" s="11">
        <v>128.86920411298161</v>
      </c>
      <c r="AF65" s="11">
        <v>124.95231428369878</v>
      </c>
      <c r="AG65" s="11">
        <v>127.00905952224113</v>
      </c>
      <c r="AH65" s="11">
        <v>130.56299430942826</v>
      </c>
      <c r="AI65" s="11">
        <v>132.12067636508903</v>
      </c>
      <c r="AJ65" s="11">
        <v>127.59886146564666</v>
      </c>
      <c r="AK65" s="11">
        <v>122.53261400306076</v>
      </c>
      <c r="AL65" s="11">
        <v>118.31326163869817</v>
      </c>
      <c r="AM65" s="11">
        <v>121.78653974986405</v>
      </c>
      <c r="AN65" s="11">
        <v>121.03038341216467</v>
      </c>
      <c r="AO65" s="11">
        <v>118.27293330068755</v>
      </c>
      <c r="AP65" s="11">
        <v>122.71913256635996</v>
      </c>
      <c r="AQ65" s="11">
        <v>123.02159510143971</v>
      </c>
      <c r="AR65" s="11">
        <v>117.58735155450675</v>
      </c>
      <c r="AS65" s="11">
        <v>114.36108451365602</v>
      </c>
      <c r="AT65" s="11">
        <v>119.12991048341351</v>
      </c>
      <c r="AU65" s="11">
        <v>122.24023355248369</v>
      </c>
      <c r="AV65" s="11">
        <v>111.66412690919486</v>
      </c>
      <c r="AW65" s="11">
        <v>103.48251533528745</v>
      </c>
      <c r="AX65" s="11">
        <v>110.24759403657134</v>
      </c>
      <c r="AY65" s="11">
        <v>119.82053327184565</v>
      </c>
      <c r="AZ65" s="11">
        <v>125.24973577652729</v>
      </c>
      <c r="BA65" s="11">
        <v>124.79604197390766</v>
      </c>
      <c r="BB65" s="11">
        <v>121.62522639782154</v>
      </c>
      <c r="BC65" s="11">
        <v>115.62134507648838</v>
      </c>
      <c r="BD65" s="11">
        <v>104.82847361639239</v>
      </c>
      <c r="BE65" s="11">
        <v>102.57008668779689</v>
      </c>
      <c r="BF65" s="11">
        <v>103.39177657476357</v>
      </c>
      <c r="BG65" s="11">
        <v>101.5366730262744</v>
      </c>
      <c r="BH65" s="11">
        <v>106.97595761545868</v>
      </c>
      <c r="BI65" s="11">
        <v>105.83476647060276</v>
      </c>
      <c r="BJ65" s="11">
        <v>125.02516722703264</v>
      </c>
      <c r="BK65" s="11">
        <v>134.38350933952825</v>
      </c>
      <c r="BL65" s="11">
        <v>140.75252855744085</v>
      </c>
      <c r="BM65" s="11">
        <v>144.87902400421248</v>
      </c>
      <c r="BN65" s="11">
        <v>139.24071246613667</v>
      </c>
      <c r="BO65" s="11">
        <v>134.82988698663846</v>
      </c>
      <c r="BP65" s="11">
        <v>139.21146834319526</v>
      </c>
      <c r="BQ65" s="11">
        <v>146.18617549328624</v>
      </c>
      <c r="BR65" s="11">
        <v>139.86485646365148</v>
      </c>
      <c r="BS65" s="11">
        <v>133.37558892655471</v>
      </c>
      <c r="BT65" s="11">
        <v>137.05340735502514</v>
      </c>
      <c r="BU65" s="11">
        <v>128.34630850008841</v>
      </c>
      <c r="BV65" s="11">
        <v>129.72489564859964</v>
      </c>
      <c r="BW65" s="11">
        <v>136.84823435839405</v>
      </c>
      <c r="BX65" s="11">
        <v>137.17362688983309</v>
      </c>
      <c r="BY65" s="11">
        <v>136.63928932559125</v>
      </c>
      <c r="BZ65" s="11">
        <v>140.5343813628586</v>
      </c>
      <c r="CA65" s="11">
        <v>147.5056504195646</v>
      </c>
      <c r="CB65" s="11">
        <v>145.96354876981295</v>
      </c>
      <c r="CC65" s="11">
        <v>144.87756432695673</v>
      </c>
      <c r="CD65" s="11">
        <v>149.19264622299249</v>
      </c>
      <c r="CE65" s="11">
        <v>142.22514780684364</v>
      </c>
      <c r="CF65" s="11">
        <v>143.10735693432449</v>
      </c>
      <c r="CG65" s="11">
        <v>136.43206065465529</v>
      </c>
      <c r="CH65" s="11">
        <v>126.39167684786578</v>
      </c>
      <c r="CI65" s="11">
        <v>125.79946950800402</v>
      </c>
      <c r="CJ65" s="11">
        <v>126.73004832751838</v>
      </c>
      <c r="CK65" s="11">
        <v>130.27593542252816</v>
      </c>
      <c r="CL65" s="11">
        <v>126.0567610655557</v>
      </c>
      <c r="CM65" s="11">
        <v>125.37659868570555</v>
      </c>
      <c r="CN65" s="11">
        <v>127.37974058660487</v>
      </c>
      <c r="CO65" s="11">
        <v>132.04617690934035</v>
      </c>
      <c r="CP65" s="11">
        <v>133.65323679464444</v>
      </c>
      <c r="CQ65" s="11">
        <v>135.18866477561753</v>
      </c>
      <c r="CR65" s="11">
        <v>140.84671576095181</v>
      </c>
      <c r="CS65" s="11">
        <v>140.91876829378691</v>
      </c>
      <c r="CT65" s="11">
        <v>127.48154072802107</v>
      </c>
      <c r="CU65" s="11">
        <v>133.83508615458504</v>
      </c>
      <c r="CV65" s="11">
        <v>130.77698634224129</v>
      </c>
      <c r="CW65" s="11">
        <v>137.54353203189277</v>
      </c>
      <c r="CX65" s="11">
        <v>142.99485278847206</v>
      </c>
      <c r="CY65" s="11">
        <v>152.4762178159778</v>
      </c>
      <c r="CZ65" s="11">
        <v>160.41518601187502</v>
      </c>
      <c r="DA65" s="11">
        <v>158.55890438752837</v>
      </c>
      <c r="DB65" s="11">
        <v>153.90901175156679</v>
      </c>
      <c r="DC65" s="11">
        <v>149.77611812548648</v>
      </c>
      <c r="DD65" s="11">
        <v>159.4596689295733</v>
      </c>
      <c r="DE65" s="11">
        <v>163.29751180889525</v>
      </c>
      <c r="DF65" s="11">
        <v>163.41706217308095</v>
      </c>
      <c r="DG65" s="11">
        <v>160.6215312013278</v>
      </c>
      <c r="DH65" s="11">
        <v>161.11689328340327</v>
      </c>
      <c r="DI65" s="11">
        <v>150.76521090032966</v>
      </c>
      <c r="DJ65" s="11">
        <v>137.13098045348156</v>
      </c>
      <c r="DK65" s="11">
        <v>141.1425823195386</v>
      </c>
      <c r="DL65" s="11">
        <v>148.868501529052</v>
      </c>
      <c r="DM65" s="11">
        <v>148.4292608761381</v>
      </c>
      <c r="DN65" s="11">
        <v>165.57210143022499</v>
      </c>
      <c r="DO65" s="11">
        <v>154.8945561204736</v>
      </c>
      <c r="DP65" s="11">
        <v>150.67409437973015</v>
      </c>
      <c r="DQ65" s="11">
        <v>152.79388301227661</v>
      </c>
      <c r="DR65" s="11">
        <v>144.435973978909</v>
      </c>
      <c r="DS65" s="11">
        <v>148.66337873404632</v>
      </c>
      <c r="DT65" s="11">
        <v>150.31812324435137</v>
      </c>
      <c r="DU65" s="11">
        <v>157.06011004187982</v>
      </c>
      <c r="DV65" s="11">
        <v>173.19314392203916</v>
      </c>
      <c r="DW65" s="11">
        <v>174.41742298569528</v>
      </c>
      <c r="DX65" s="11">
        <v>174.0742937446596</v>
      </c>
      <c r="DY65" s="11">
        <v>174.25840189055475</v>
      </c>
      <c r="DZ65" s="11">
        <v>170.98989626533748</v>
      </c>
      <c r="EA65" s="11">
        <v>179.38134022969041</v>
      </c>
      <c r="EB65" s="11">
        <v>169.39675889704222</v>
      </c>
      <c r="EC65" s="11">
        <v>150.61960271833877</v>
      </c>
      <c r="ED65" s="11">
        <v>151.71632581521169</v>
      </c>
      <c r="EE65" s="11">
        <v>139.01194700667759</v>
      </c>
      <c r="EF65" s="11">
        <v>136.97759202082887</v>
      </c>
      <c r="EG65" s="11">
        <v>114.78162272137482</v>
      </c>
      <c r="EH65" s="11">
        <v>126.0424000930124</v>
      </c>
      <c r="EI65" s="11">
        <v>119.74833915150433</v>
      </c>
      <c r="EJ65" s="11">
        <v>153.6090901483322</v>
      </c>
      <c r="EK65" s="11">
        <v>138.43514561853493</v>
      </c>
      <c r="EL65" s="11">
        <v>149.23844049630421</v>
      </c>
      <c r="EM65" s="11">
        <v>144.35379287364239</v>
      </c>
      <c r="EN65" s="11">
        <v>143.54825471394679</v>
      </c>
      <c r="EO65" s="11">
        <v>152.23176794342729</v>
      </c>
      <c r="EP65" s="11">
        <v>151.1954558750962</v>
      </c>
      <c r="EQ65" s="11">
        <v>148.79751636482194</v>
      </c>
      <c r="ER65" s="11">
        <v>148.88997065805492</v>
      </c>
      <c r="ES65" s="11">
        <v>140.45802733901346</v>
      </c>
      <c r="ET65" s="11">
        <v>130.92837866997087</v>
      </c>
      <c r="EU65" s="11">
        <v>126.52552134603242</v>
      </c>
      <c r="EV65" s="11">
        <v>123.85358039474482</v>
      </c>
      <c r="EW65" s="11">
        <v>136.44909807504916</v>
      </c>
      <c r="EX65" s="11">
        <v>133.48142748120338</v>
      </c>
      <c r="EY65" s="11">
        <v>129.39610924363549</v>
      </c>
      <c r="EZ65" s="11">
        <v>123.94227997306014</v>
      </c>
      <c r="FA65" s="11">
        <v>124.43733175508851</v>
      </c>
      <c r="FB65" s="11">
        <v>137.37646896617176</v>
      </c>
      <c r="FC65" s="11">
        <v>133.37272275332947</v>
      </c>
      <c r="FD65" s="11">
        <v>135.29730680694155</v>
      </c>
      <c r="FE65" s="11">
        <v>134.68465237345393</v>
      </c>
      <c r="FF65" s="11">
        <v>141.12591439279029</v>
      </c>
      <c r="FG65" s="11">
        <v>135.56180082634313</v>
      </c>
      <c r="FH65" s="11">
        <v>141.80384239765974</v>
      </c>
      <c r="FI65" s="11">
        <v>138.83041969066431</v>
      </c>
      <c r="FJ65" s="11">
        <v>147.64514245664344</v>
      </c>
      <c r="FK65" s="11">
        <v>144.63718577664511</v>
      </c>
      <c r="FL65" s="11">
        <v>152.79058483411464</v>
      </c>
      <c r="FM65" s="11">
        <v>149.36943519362146</v>
      </c>
      <c r="FN65" s="11">
        <v>143.47889034067182</v>
      </c>
      <c r="FO65" s="11">
        <v>135.37327436477497</v>
      </c>
      <c r="FP65" s="11">
        <v>152.40513943398688</v>
      </c>
      <c r="FQ65" s="11">
        <v>146.63888790278355</v>
      </c>
      <c r="FR65" s="11">
        <v>145.29214180241993</v>
      </c>
      <c r="FS65" s="11">
        <v>140.40539440473566</v>
      </c>
      <c r="FT65" s="11">
        <v>139.1205287025733</v>
      </c>
      <c r="FU65" s="11">
        <v>131.42594806016717</v>
      </c>
      <c r="FV65" s="11">
        <v>142.4214939150045</v>
      </c>
      <c r="FW65" s="11">
        <v>128.67131207265399</v>
      </c>
      <c r="FX65" s="11">
        <v>141.93817045805389</v>
      </c>
      <c r="FY65" s="11">
        <v>145.95896707152124</v>
      </c>
      <c r="FZ65" s="11">
        <v>168.7223472096687</v>
      </c>
      <c r="GA65" s="11">
        <v>168.35110404221916</v>
      </c>
      <c r="GB65" s="11">
        <v>173.10570072289781</v>
      </c>
      <c r="GC65" s="11">
        <v>163.97803362887558</v>
      </c>
      <c r="GD65" s="11">
        <v>171.74510919517022</v>
      </c>
      <c r="GE65" s="11">
        <v>169.55167505121784</v>
      </c>
      <c r="GF65" s="11">
        <v>169.53933479934028</v>
      </c>
      <c r="GG65" s="11">
        <v>170.20918414848325</v>
      </c>
      <c r="GH65" s="11">
        <v>172.09563160314579</v>
      </c>
      <c r="GI65" s="11">
        <v>170.12668451589985</v>
      </c>
      <c r="GJ65" s="11">
        <v>170.68045168067226</v>
      </c>
      <c r="GK65" s="11">
        <v>169.64876761217121</v>
      </c>
      <c r="GL65" s="11">
        <v>167.86969523809523</v>
      </c>
      <c r="GM65" s="11">
        <v>165.34208206173017</v>
      </c>
      <c r="GN65" s="11">
        <v>174.93136925372099</v>
      </c>
      <c r="GO65" s="11">
        <v>164.23852371817233</v>
      </c>
      <c r="GP65" s="11">
        <v>157.35819028471619</v>
      </c>
      <c r="GQ65" s="11">
        <v>165.10908823155216</v>
      </c>
      <c r="GR65" s="11">
        <v>163.05778312472941</v>
      </c>
      <c r="GS65" s="11">
        <v>164.25091166780368</v>
      </c>
      <c r="GT65" s="11">
        <v>174.71623985234118</v>
      </c>
      <c r="GU65" s="11">
        <v>167.62026665713992</v>
      </c>
      <c r="GV65" s="11">
        <v>169.8555112253942</v>
      </c>
      <c r="GW65" s="11">
        <v>164.85099742355419</v>
      </c>
      <c r="GX65" s="11">
        <v>163.53095815822169</v>
      </c>
      <c r="GY65" s="11">
        <v>161.17528494507224</v>
      </c>
      <c r="GZ65" s="11">
        <v>164.19782787666534</v>
      </c>
      <c r="HA65" s="11">
        <v>164.93529785886361</v>
      </c>
      <c r="HB65" s="11">
        <v>161.96461618164548</v>
      </c>
      <c r="HC65" s="11">
        <v>165.6629266324438</v>
      </c>
      <c r="HD65" s="11">
        <v>170.26003330059024</v>
      </c>
      <c r="HE65" s="11">
        <v>172.31639522338457</v>
      </c>
      <c r="HF65" s="11">
        <v>174.62776774515683</v>
      </c>
      <c r="HG65" s="11">
        <v>173.21671978293537</v>
      </c>
      <c r="HH65" s="11">
        <v>174.89005894077499</v>
      </c>
      <c r="HI65" s="11">
        <v>180.56190220816259</v>
      </c>
      <c r="HJ65" s="11">
        <v>171.22783737825387</v>
      </c>
      <c r="HK65" s="11">
        <v>168.24624334706735</v>
      </c>
      <c r="HL65" s="11">
        <v>154.86900540568112</v>
      </c>
      <c r="HM65" s="11">
        <v>165.68153823000145</v>
      </c>
      <c r="HN65" s="11">
        <v>171.44256555871266</v>
      </c>
      <c r="HO65" s="11">
        <v>174.91296590742323</v>
      </c>
      <c r="HP65" s="11">
        <v>168.90551843008714</v>
      </c>
      <c r="HQ65" s="11">
        <v>162.12594970076142</v>
      </c>
      <c r="HR65" s="11">
        <v>165.30360048085788</v>
      </c>
      <c r="HS65" s="11">
        <v>168.83780892479265</v>
      </c>
      <c r="HT65" s="11">
        <v>154.47189935695511</v>
      </c>
      <c r="HU65" s="11">
        <v>148.30669291651728</v>
      </c>
      <c r="HV65" s="11">
        <v>133.49553069176736</v>
      </c>
      <c r="HW65" s="11">
        <v>137.25365357668912</v>
      </c>
      <c r="HX65" s="11">
        <v>134.47938814498229</v>
      </c>
      <c r="HY65" s="11">
        <v>123.77583188700912</v>
      </c>
      <c r="HZ65" s="11">
        <v>136.18554243152252</v>
      </c>
      <c r="IA65" s="11">
        <v>135.85448737598327</v>
      </c>
      <c r="IB65" s="11">
        <v>136.10506565589301</v>
      </c>
      <c r="IC65" s="11">
        <v>132.02452196439353</v>
      </c>
      <c r="ID65" s="11">
        <v>126.71121972885578</v>
      </c>
      <c r="IE65" s="11">
        <v>123.59481295603541</v>
      </c>
      <c r="IF65" s="11">
        <v>113.03459018003741</v>
      </c>
      <c r="IG65" s="11">
        <v>108.00533813407772</v>
      </c>
      <c r="IH65" s="11">
        <v>96.655125666008743</v>
      </c>
      <c r="II65" s="11">
        <v>105.27945465241079</v>
      </c>
      <c r="IJ65" s="11">
        <v>111.03380525492135</v>
      </c>
      <c r="IK65" s="11">
        <v>126.33156027936026</v>
      </c>
      <c r="IL65" s="11">
        <v>126.53950469820033</v>
      </c>
      <c r="IM65" s="11">
        <v>114.89887555585635</v>
      </c>
      <c r="IN65" s="11">
        <v>107.55217252110445</v>
      </c>
      <c r="IO65" s="11">
        <v>109.85955149650211</v>
      </c>
      <c r="IP65" s="11">
        <v>105.04822012488548</v>
      </c>
      <c r="IQ65" s="11">
        <v>102.2885989604171</v>
      </c>
      <c r="IR65" s="11">
        <v>100.29797673101181</v>
      </c>
      <c r="IS65" s="11">
        <v>95.483132576362252</v>
      </c>
      <c r="IT65" s="11">
        <v>108.62128615193762</v>
      </c>
      <c r="IU65" s="11">
        <v>106.77117325346835</v>
      </c>
      <c r="IV65" s="11">
        <v>111.35529497750541</v>
      </c>
      <c r="IW65" s="11">
        <v>111.07793692937132</v>
      </c>
      <c r="IX65" s="11">
        <v>115.60851473922901</v>
      </c>
      <c r="IY65" s="11">
        <v>107.67526825443507</v>
      </c>
      <c r="IZ65" s="11">
        <v>110.83297907460194</v>
      </c>
      <c r="JA65" s="11">
        <v>109.72931992887749</v>
      </c>
      <c r="JB65" s="11">
        <v>108.2169097055863</v>
      </c>
      <c r="JC65" s="11">
        <v>115.14858987372956</v>
      </c>
      <c r="JD65" s="11">
        <v>116.02087422086147</v>
      </c>
      <c r="JE65" s="11">
        <v>127.60689051261132</v>
      </c>
      <c r="JF65" s="11">
        <v>135.03600971394636</v>
      </c>
      <c r="JG65" s="11">
        <v>136.5576834572737</v>
      </c>
      <c r="JH65" s="11">
        <v>134.47248949212849</v>
      </c>
      <c r="JI65" s="11">
        <v>147.79968141972097</v>
      </c>
      <c r="JJ65" s="11">
        <v>154.4609612209612</v>
      </c>
      <c r="JK65" s="11">
        <v>162.94875327177917</v>
      </c>
      <c r="JL65" s="11">
        <v>151.23136248548013</v>
      </c>
      <c r="JM65" s="11">
        <v>141.18800138661103</v>
      </c>
      <c r="JN65" s="11">
        <v>154.60963728880071</v>
      </c>
      <c r="JO65" s="11">
        <v>148.74844698329204</v>
      </c>
      <c r="JP65" s="11">
        <v>152.89029452210352</v>
      </c>
      <c r="JQ65" s="11">
        <v>141.78301341177041</v>
      </c>
      <c r="JR65" s="11">
        <v>132.92646321215389</v>
      </c>
      <c r="JS65" s="11">
        <v>141.7140998397407</v>
      </c>
      <c r="JT65" s="11">
        <v>134.97673700078712</v>
      </c>
      <c r="JU65" s="11">
        <v>132.58215372804514</v>
      </c>
      <c r="JV65" s="11">
        <v>140.22912664518233</v>
      </c>
      <c r="JW65" s="11">
        <v>139.77971978535004</v>
      </c>
      <c r="JX65" s="11">
        <v>141.17887385344761</v>
      </c>
      <c r="JY65" s="11">
        <v>154.1980515161512</v>
      </c>
      <c r="JZ65" s="11">
        <v>148.15001776569844</v>
      </c>
      <c r="KA65" s="11">
        <v>150.84893295844279</v>
      </c>
      <c r="KB65" s="11">
        <v>145.09582166818504</v>
      </c>
      <c r="KC65" s="11">
        <v>154.04502607526538</v>
      </c>
      <c r="KD65" s="11">
        <v>136.71904537905007</v>
      </c>
      <c r="KE65" s="11">
        <v>136.90618446442429</v>
      </c>
      <c r="KF65" s="11">
        <v>129.88295812017145</v>
      </c>
      <c r="KG65" s="11">
        <v>135.21383597926641</v>
      </c>
      <c r="KH65" s="11">
        <v>139.37297394634351</v>
      </c>
      <c r="KI65" s="11">
        <v>144.41619442379152</v>
      </c>
      <c r="KJ65" s="11">
        <v>161.51697873056776</v>
      </c>
      <c r="KK65" s="11">
        <v>159.74550436215176</v>
      </c>
      <c r="KL65" s="11">
        <v>170.73926688210466</v>
      </c>
      <c r="KM65" s="11">
        <v>151.84007836251021</v>
      </c>
      <c r="KN65" s="11">
        <v>154.36247771171574</v>
      </c>
      <c r="KO65" s="11">
        <v>139.21371946059483</v>
      </c>
      <c r="KP65" s="11">
        <v>133.70294100634413</v>
      </c>
      <c r="KQ65" s="11">
        <v>136.55540995993022</v>
      </c>
      <c r="KR65" s="11">
        <v>142.96947519538836</v>
      </c>
      <c r="KS65" s="11">
        <v>133.92926151627091</v>
      </c>
      <c r="KT65" s="11">
        <v>136.45099447643281</v>
      </c>
      <c r="KU65" s="11">
        <v>148.9741120518907</v>
      </c>
      <c r="KV65" s="11">
        <v>134.12934084886191</v>
      </c>
      <c r="KW65" s="11">
        <v>151.48045490915999</v>
      </c>
      <c r="KX65" s="11">
        <v>155.87799591753463</v>
      </c>
      <c r="KY65" s="11">
        <v>147.84714277546794</v>
      </c>
      <c r="KZ65" s="11">
        <v>133.03389655904459</v>
      </c>
      <c r="LA65" s="11">
        <v>124.38460836387117</v>
      </c>
      <c r="LB65" s="11">
        <v>132.89993452361537</v>
      </c>
      <c r="LC65" s="11">
        <v>130.06685041084037</v>
      </c>
      <c r="LD65" s="11">
        <v>134.57763007798815</v>
      </c>
      <c r="LE65" s="11">
        <v>132.88348485640537</v>
      </c>
      <c r="LF65" s="11">
        <v>135.91181425985914</v>
      </c>
      <c r="LG65" s="11">
        <v>139.12072418079072</v>
      </c>
      <c r="LH65" s="11">
        <f>[1]dez20!$BI$41</f>
        <v>142.9501454759116</v>
      </c>
      <c r="LI65" s="11">
        <f>[1]jan21!$BI$41</f>
        <v>147.18517738511972</v>
      </c>
      <c r="LJ65" s="11">
        <f>[1]fev21!$BI$41</f>
        <v>135.67973952374624</v>
      </c>
      <c r="LK65" s="11">
        <f>[1]mar21!$BI$41</f>
        <v>139.32834012129257</v>
      </c>
      <c r="LL65" s="11">
        <f>[1]abr21!$BI$41</f>
        <v>135.73367677803012</v>
      </c>
      <c r="LM65" s="11">
        <f>[1]mai21!$BI$41</f>
        <v>141.33084732738843</v>
      </c>
      <c r="LN65" s="11">
        <f>[1]jun21!$BI$41</f>
        <v>140.74910427191236</v>
      </c>
      <c r="LO65" s="11">
        <f>[1]jul21!$BI$41</f>
        <v>148.48386626005038</v>
      </c>
      <c r="LP65" s="11">
        <f>[1]ago21!$BI$41</f>
        <v>148.19600900988175</v>
      </c>
      <c r="LQ65" s="11">
        <f>[1]set21!$BI$41</f>
        <v>151.87435353332151</v>
      </c>
      <c r="LR65" s="11">
        <f>[1]out21!$BI$41</f>
        <v>150.51675364493099</v>
      </c>
      <c r="LS65" s="11">
        <f>[1]nov21!$BI$41</f>
        <v>146.02063634697487</v>
      </c>
      <c r="LT65" s="11">
        <f>[1]dez21!$BI$41</f>
        <v>149.51274741726539</v>
      </c>
      <c r="LU65" s="11">
        <f>[1]jan22!$BI$41</f>
        <v>141.31707926537629</v>
      </c>
      <c r="LV65" s="11">
        <f>[1]fev22!$BI$41</f>
        <v>135.83723412909103</v>
      </c>
      <c r="LW65" s="11">
        <f>[1]mar22!$BI$41</f>
        <v>137.59148449211625</v>
      </c>
      <c r="LX65" s="11">
        <f>[1]abr22!$BI$41</f>
        <v>135.8040876269275</v>
      </c>
      <c r="LY65" s="11">
        <f>[1]mai22!$BI$41</f>
        <v>131.37286696908163</v>
      </c>
      <c r="LZ65" s="11">
        <f>[1]jun22!$BI$41</f>
        <v>131.25450924638704</v>
      </c>
      <c r="MA65" s="11">
        <f>[1]jul22!$BI$41</f>
        <v>141.28495376663207</v>
      </c>
      <c r="MB65" s="11">
        <f>[1]ago22!$BI$41</f>
        <v>136.36470562678355</v>
      </c>
      <c r="MC65" s="11">
        <f>[1]set22!$BI$41</f>
        <v>144.93639374027629</v>
      </c>
      <c r="MD65" s="11">
        <f>[1]out22!$BI$41</f>
        <v>149.63621592525905</v>
      </c>
      <c r="ME65" s="11">
        <f>[1]nov22!$BI$41</f>
        <v>148.49866294655305</v>
      </c>
      <c r="MF65" s="11">
        <f>[1]dez22!$BI$41</f>
        <v>148.10640581424585</v>
      </c>
      <c r="MG65" s="11">
        <f>[1]jan23!$BI$41</f>
        <v>143.29396813249528</v>
      </c>
      <c r="MH65" s="11">
        <f>[1]fev23!$BI$41</f>
        <v>146.12505763376882</v>
      </c>
      <c r="MI65" s="11">
        <f>[1]mar23!$BI$41</f>
        <v>147.62784868099936</v>
      </c>
      <c r="MJ65" s="11">
        <f>[1]abr23!$BI$41</f>
        <v>144.67435065281052</v>
      </c>
      <c r="MK65" s="11">
        <f>[1]mai23!$BI$41</f>
        <v>142.6046827246827</v>
      </c>
      <c r="ML65" s="11">
        <f>[1]jun23!$BI$41</f>
        <v>140.68005020398948</v>
      </c>
      <c r="MM65" s="11">
        <f>[1]jul23!$BI$41</f>
        <v>136.37166252565055</v>
      </c>
      <c r="MN65" s="11">
        <f>[1]ago23!$BI$41</f>
        <v>142.52543232996592</v>
      </c>
      <c r="MO65" s="11">
        <f>[1]set23!$BI$41</f>
        <v>146.56876005480072</v>
      </c>
      <c r="MP65" s="11">
        <f>[1]out23!$BI$41</f>
        <v>140.75160838457782</v>
      </c>
      <c r="MQ65" s="11">
        <f>[1]nov23!$BI$41</f>
        <v>140.11694213059263</v>
      </c>
      <c r="MR65" s="11">
        <f>[1]dez23!$BI$41</f>
        <v>143.88535673296414</v>
      </c>
      <c r="MS65" s="11">
        <f>[1]jan24!$BI$41</f>
        <v>142.21019772179463</v>
      </c>
      <c r="MT65" s="11">
        <f>[1]fev24!$BI$41</f>
        <v>148.18571585106369</v>
      </c>
      <c r="MU65" s="11">
        <f>[1]mar24!$BI$41</f>
        <v>142.7259907473132</v>
      </c>
      <c r="MV65" s="11">
        <f>[1]abr24!$BI$41</f>
        <v>139.44655089130404</v>
      </c>
      <c r="MW65" s="11">
        <f>[1]mai24!$BI$41</f>
        <v>133.77699756054804</v>
      </c>
      <c r="MX65" s="11">
        <f>[1]jun24!$BI$41</f>
        <v>135.00842968133341</v>
      </c>
      <c r="MY65" s="11">
        <f>[1]jul24!$BI$41</f>
        <v>135.42267888968715</v>
      </c>
      <c r="MZ65" s="11">
        <f>[1]ago24!$BI$41</f>
        <v>136.82667427471515</v>
      </c>
      <c r="NA65" s="11">
        <f>[1]set24!$BI$41</f>
        <v>128.57013222534468</v>
      </c>
      <c r="NB65" s="11">
        <f>[1]out24!$BI$41</f>
        <v>128.72855823468896</v>
      </c>
      <c r="NC65" s="11">
        <f>[1]nov24!$BI$41</f>
        <v>130.9916854758076</v>
      </c>
      <c r="ND65" s="11">
        <f>[1]dez24!$BI$41</f>
        <v>130.57398048711192</v>
      </c>
      <c r="NE65" s="11">
        <f>[1]jan25!$BI$41</f>
        <v>122.66451798838095</v>
      </c>
      <c r="NF65" s="11">
        <f>[1]fev25!$BI$41</f>
        <v>124.74155069639426</v>
      </c>
      <c r="NG65" s="11">
        <f>[1]mar25!$BI$41</f>
        <v>119.27218545384305</v>
      </c>
      <c r="NH65" s="11">
        <f>[1]abr25!$BI$41</f>
        <v>119.63752555676838</v>
      </c>
      <c r="NI65" s="11">
        <f>[1]mai25!$BI$41</f>
        <v>120.13582764033811</v>
      </c>
      <c r="NJ65" s="11">
        <f>[1]jun25!$BI$41</f>
        <v>115.58666631686008</v>
      </c>
      <c r="NK65" s="11">
        <f>[1]jul25!$BI$41</f>
        <v>114.2384873971157</v>
      </c>
      <c r="NL65" s="11">
        <f>[1]ago25!$BI$41</f>
        <v>116.51159191564807</v>
      </c>
      <c r="NM65" s="11">
        <f>[1]set25!$BI$41</f>
        <v>116.23994090187394</v>
      </c>
      <c r="NN65" s="11">
        <f>[1]out25!$BI$41</f>
        <v>118.1057029691754</v>
      </c>
      <c r="NO65" s="11">
        <f>[1]nov25!$BI$41</f>
        <v>124.72863285898559</v>
      </c>
      <c r="NP65" s="11">
        <f>[1]dez25!$BI$41</f>
        <v>130.72677431028228</v>
      </c>
      <c r="NQ65" s="11">
        <f>[1]jan26!$BI$41</f>
        <v>133.56949900145273</v>
      </c>
      <c r="NR65" s="11">
        <f>[1]fev26!$BI$41</f>
        <v>134.26259101449548</v>
      </c>
      <c r="NS65" s="11">
        <f>[1]mar26!$BI$41</f>
        <v>131.51789037217586</v>
      </c>
      <c r="NT65" s="11">
        <f>[1]abr26!$BI$41</f>
        <v>120.90268812622246</v>
      </c>
      <c r="NU65" s="11">
        <f>[1]mai26!$BI$41</f>
        <v>126.91675364553332</v>
      </c>
    </row>
    <row r="66" spans="1:385" x14ac:dyDescent="0.75">
      <c r="A66" s="8" t="s">
        <v>20</v>
      </c>
      <c r="B66" s="8" t="s">
        <v>3</v>
      </c>
      <c r="C66" s="8" t="s">
        <v>3</v>
      </c>
      <c r="D66" s="8" t="s">
        <v>3</v>
      </c>
      <c r="E66" s="8" t="s">
        <v>3</v>
      </c>
      <c r="F66" s="8" t="s">
        <v>3</v>
      </c>
      <c r="G66" s="8" t="s">
        <v>3</v>
      </c>
      <c r="H66" s="8" t="s">
        <v>3</v>
      </c>
      <c r="I66" s="8" t="s">
        <v>3</v>
      </c>
      <c r="J66" s="8" t="s">
        <v>3</v>
      </c>
      <c r="K66" s="8" t="s">
        <v>3</v>
      </c>
      <c r="L66" s="8" t="s">
        <v>3</v>
      </c>
      <c r="M66" s="8" t="s">
        <v>3</v>
      </c>
      <c r="N66" s="8" t="s">
        <v>3</v>
      </c>
      <c r="O66" s="8" t="s">
        <v>3</v>
      </c>
      <c r="P66" s="8" t="s">
        <v>3</v>
      </c>
      <c r="Q66" s="8" t="s">
        <v>3</v>
      </c>
      <c r="R66" s="8" t="s">
        <v>3</v>
      </c>
      <c r="S66" s="8" t="s">
        <v>3</v>
      </c>
      <c r="T66" s="8" t="s">
        <v>3</v>
      </c>
      <c r="U66" s="8" t="s">
        <v>3</v>
      </c>
      <c r="V66" s="8" t="s">
        <v>3</v>
      </c>
      <c r="W66" s="8" t="s">
        <v>3</v>
      </c>
      <c r="X66" s="8" t="s">
        <v>3</v>
      </c>
      <c r="Y66" s="8" t="s">
        <v>3</v>
      </c>
      <c r="Z66" s="8" t="s">
        <v>3</v>
      </c>
      <c r="AA66" s="8" t="s">
        <v>3</v>
      </c>
      <c r="AB66" s="8" t="s">
        <v>3</v>
      </c>
      <c r="AC66" s="8" t="s">
        <v>3</v>
      </c>
      <c r="AD66" s="8" t="s">
        <v>3</v>
      </c>
      <c r="AE66" s="8" t="s">
        <v>3</v>
      </c>
      <c r="AF66" s="8" t="s">
        <v>3</v>
      </c>
      <c r="AG66" s="8" t="s">
        <v>3</v>
      </c>
      <c r="AH66" s="8" t="s">
        <v>3</v>
      </c>
      <c r="AI66" s="8" t="s">
        <v>3</v>
      </c>
      <c r="AJ66" s="8" t="s">
        <v>3</v>
      </c>
      <c r="AK66" s="8" t="s">
        <v>3</v>
      </c>
      <c r="AL66" s="8" t="s">
        <v>3</v>
      </c>
      <c r="AM66" s="8" t="s">
        <v>3</v>
      </c>
      <c r="AN66" s="8" t="s">
        <v>3</v>
      </c>
      <c r="AO66" s="8" t="s">
        <v>3</v>
      </c>
      <c r="AP66" s="8" t="s">
        <v>3</v>
      </c>
      <c r="AQ66" s="8" t="s">
        <v>3</v>
      </c>
      <c r="AR66" s="8" t="s">
        <v>3</v>
      </c>
      <c r="AS66" s="8" t="s">
        <v>3</v>
      </c>
      <c r="AT66" s="8" t="s">
        <v>3</v>
      </c>
      <c r="AU66" s="8" t="s">
        <v>3</v>
      </c>
      <c r="AV66" s="8" t="s">
        <v>3</v>
      </c>
      <c r="AW66" s="8" t="s">
        <v>3</v>
      </c>
      <c r="AX66" s="8" t="s">
        <v>3</v>
      </c>
      <c r="AY66" s="8" t="s">
        <v>3</v>
      </c>
      <c r="AZ66" s="8" t="s">
        <v>3</v>
      </c>
      <c r="BA66" s="8" t="s">
        <v>3</v>
      </c>
      <c r="BB66" s="8" t="s">
        <v>3</v>
      </c>
      <c r="BC66" s="8" t="s">
        <v>3</v>
      </c>
      <c r="BD66" s="8" t="s">
        <v>3</v>
      </c>
      <c r="BE66" s="8" t="s">
        <v>3</v>
      </c>
      <c r="BF66" s="8" t="s">
        <v>3</v>
      </c>
      <c r="BG66" s="8" t="s">
        <v>3</v>
      </c>
      <c r="BH66" s="8" t="s">
        <v>3</v>
      </c>
      <c r="BI66" s="8">
        <v>94.705737178344236</v>
      </c>
      <c r="BJ66" s="8">
        <v>113.38184268437233</v>
      </c>
      <c r="BK66" s="8">
        <v>118.99318674859963</v>
      </c>
      <c r="BL66" s="8">
        <v>113.48369132160802</v>
      </c>
      <c r="BM66" s="8">
        <v>116.93452884549663</v>
      </c>
      <c r="BN66" s="8">
        <v>113.78388766996986</v>
      </c>
      <c r="BO66" s="8">
        <v>109.98417789023017</v>
      </c>
      <c r="BP66" s="8">
        <v>110.56624961595821</v>
      </c>
      <c r="BQ66" s="8">
        <v>118.57939820402261</v>
      </c>
      <c r="BR66" s="8">
        <v>119.61464493317317</v>
      </c>
      <c r="BS66" s="8">
        <v>109.52350619291018</v>
      </c>
      <c r="BT66" s="8">
        <v>107.67694435850235</v>
      </c>
      <c r="BU66" s="8">
        <v>102.38266826909404</v>
      </c>
      <c r="BV66" s="8">
        <v>104.92083263540187</v>
      </c>
      <c r="BW66" s="8">
        <v>108.75963104565631</v>
      </c>
      <c r="BX66" s="8">
        <v>98.954208294470931</v>
      </c>
      <c r="BY66" s="8">
        <v>98.279244379235422</v>
      </c>
      <c r="BZ66" s="8">
        <v>110.59471131260298</v>
      </c>
      <c r="CA66" s="8">
        <v>117.40768177344461</v>
      </c>
      <c r="CB66" s="8">
        <v>115.05029031673146</v>
      </c>
      <c r="CC66" s="8">
        <v>113.91973393578698</v>
      </c>
      <c r="CD66" s="8">
        <v>117.17580699341543</v>
      </c>
      <c r="CE66" s="8">
        <v>117.43109583541789</v>
      </c>
      <c r="CF66" s="8">
        <v>113.9117538251562</v>
      </c>
      <c r="CG66" s="8">
        <v>108.14315879667282</v>
      </c>
      <c r="CH66" s="8">
        <v>87.612807376867067</v>
      </c>
      <c r="CI66" s="8">
        <v>99.106809713235577</v>
      </c>
      <c r="CJ66" s="8">
        <v>94.459271177605487</v>
      </c>
      <c r="CK66" s="8">
        <v>100.66661906578193</v>
      </c>
      <c r="CL66" s="8">
        <v>91.729728081515447</v>
      </c>
      <c r="CM66" s="8">
        <v>83.227806575903969</v>
      </c>
      <c r="CN66" s="8">
        <v>90.92336372949481</v>
      </c>
      <c r="CO66" s="8">
        <v>96.159402315445277</v>
      </c>
      <c r="CP66" s="8">
        <v>100.18384463894184</v>
      </c>
      <c r="CQ66" s="8">
        <v>98.536178040404806</v>
      </c>
      <c r="CR66" s="8">
        <v>107.23400598957373</v>
      </c>
      <c r="CS66" s="8">
        <v>106.83661440501841</v>
      </c>
      <c r="CT66" s="8">
        <v>90.424388411722575</v>
      </c>
      <c r="CU66" s="8">
        <v>101.57753117925046</v>
      </c>
      <c r="CV66" s="8">
        <v>100.3397750591437</v>
      </c>
      <c r="CW66" s="8">
        <v>112.2309925069825</v>
      </c>
      <c r="CX66" s="8">
        <v>110.74961137313929</v>
      </c>
      <c r="CY66" s="8">
        <v>118.95142425009736</v>
      </c>
      <c r="CZ66" s="8">
        <v>120.49327540564305</v>
      </c>
      <c r="DA66" s="8">
        <v>121.5062469890553</v>
      </c>
      <c r="DB66" s="8">
        <v>121.63707100886984</v>
      </c>
      <c r="DC66" s="8">
        <v>121.37479551933815</v>
      </c>
      <c r="DD66" s="8">
        <v>126.81049382319809</v>
      </c>
      <c r="DE66" s="8">
        <v>130.38518581636367</v>
      </c>
      <c r="DF66" s="8">
        <v>136.47561651651031</v>
      </c>
      <c r="DG66" s="8">
        <v>136.55661451663673</v>
      </c>
      <c r="DH66" s="8">
        <v>131.15008076518595</v>
      </c>
      <c r="DI66" s="8">
        <v>124.76666355737618</v>
      </c>
      <c r="DJ66" s="8">
        <v>122.28290344547224</v>
      </c>
      <c r="DK66" s="8">
        <v>125.84806459436055</v>
      </c>
      <c r="DL66" s="8">
        <v>134.23299741361535</v>
      </c>
      <c r="DM66" s="8">
        <v>142.38190184866011</v>
      </c>
      <c r="DN66" s="8">
        <v>140.89905630765293</v>
      </c>
      <c r="DO66" s="8">
        <v>129.58439542440911</v>
      </c>
      <c r="DP66" s="8">
        <v>125.50158955986869</v>
      </c>
      <c r="DQ66" s="8">
        <v>136.98921368941612</v>
      </c>
      <c r="DR66" s="8">
        <v>131.56940201307054</v>
      </c>
      <c r="DS66" s="8">
        <v>133.74765167805066</v>
      </c>
      <c r="DT66" s="8">
        <v>141.46013751492279</v>
      </c>
      <c r="DU66" s="8">
        <v>147.11080564535783</v>
      </c>
      <c r="DV66" s="8">
        <v>158.50524507039512</v>
      </c>
      <c r="DW66" s="8">
        <v>162.59914141191325</v>
      </c>
      <c r="DX66" s="8">
        <v>155.79055429544917</v>
      </c>
      <c r="DY66" s="8">
        <v>155.90609534778548</v>
      </c>
      <c r="DZ66" s="8">
        <v>163.38016798988599</v>
      </c>
      <c r="EA66" s="8">
        <v>160.30137946264614</v>
      </c>
      <c r="EB66" s="8">
        <v>152.47092365387252</v>
      </c>
      <c r="EC66" s="8">
        <v>144.85377331166939</v>
      </c>
      <c r="ED66" s="8">
        <v>142.35465691461809</v>
      </c>
      <c r="EE66" s="8">
        <v>147.017558445741</v>
      </c>
      <c r="EF66" s="8">
        <v>132.56157830668829</v>
      </c>
      <c r="EG66" s="8">
        <v>115.4809936142818</v>
      </c>
      <c r="EH66" s="8">
        <v>111.54072535018992</v>
      </c>
      <c r="EI66" s="8">
        <v>119.84222507958908</v>
      </c>
      <c r="EJ66" s="8">
        <v>130.64309528605114</v>
      </c>
      <c r="EK66" s="8">
        <v>139.36116242135381</v>
      </c>
      <c r="EL66" s="8">
        <v>148.32993559942145</v>
      </c>
      <c r="EM66" s="8">
        <v>147.66089220043671</v>
      </c>
      <c r="EN66" s="8">
        <v>137.52348704820352</v>
      </c>
      <c r="EO66" s="8">
        <v>146.99477231056716</v>
      </c>
      <c r="EP66" s="8">
        <v>143.89224460792818</v>
      </c>
      <c r="EQ66" s="8">
        <v>143.00347074527852</v>
      </c>
      <c r="ER66" s="8">
        <v>138.50036750002556</v>
      </c>
      <c r="ES66" s="8">
        <v>138.58661388200932</v>
      </c>
      <c r="ET66" s="8">
        <v>145.29561038128725</v>
      </c>
      <c r="EU66" s="8">
        <v>144.26724362938</v>
      </c>
      <c r="EV66" s="8">
        <v>134.97635781584344</v>
      </c>
      <c r="EW66" s="8">
        <v>135.43431637296885</v>
      </c>
      <c r="EX66" s="8">
        <v>135.91253782660266</v>
      </c>
      <c r="EY66" s="8">
        <v>129.73065487065315</v>
      </c>
      <c r="EZ66" s="8">
        <v>130.9237620655849</v>
      </c>
      <c r="FA66" s="8">
        <v>129.62625512778115</v>
      </c>
      <c r="FB66" s="8">
        <v>128.28024450876904</v>
      </c>
      <c r="FC66" s="8">
        <v>127.38547046567813</v>
      </c>
      <c r="FD66" s="8">
        <v>132.51982762238265</v>
      </c>
      <c r="FE66" s="8">
        <v>133.63524838795865</v>
      </c>
      <c r="FF66" s="8">
        <v>130.57967573127689</v>
      </c>
      <c r="FG66" s="8">
        <v>137.46148393899122</v>
      </c>
      <c r="FH66" s="8">
        <v>136.96797019325163</v>
      </c>
      <c r="FI66" s="8">
        <v>140.65722878105419</v>
      </c>
      <c r="FJ66" s="8">
        <v>145.08945989545725</v>
      </c>
      <c r="FK66" s="8">
        <v>150.27822703693545</v>
      </c>
      <c r="FL66" s="8">
        <v>148.73366791081634</v>
      </c>
      <c r="FM66" s="8">
        <v>149.44605518647879</v>
      </c>
      <c r="FN66" s="8">
        <v>137.39740226156422</v>
      </c>
      <c r="FO66" s="8">
        <v>131.42399593220637</v>
      </c>
      <c r="FP66" s="8">
        <v>139.96053126075191</v>
      </c>
      <c r="FQ66" s="8">
        <v>151.53160147103193</v>
      </c>
      <c r="FR66" s="8">
        <v>142.89230664898804</v>
      </c>
      <c r="FS66" s="8">
        <v>139.80993297857987</v>
      </c>
      <c r="FT66" s="8">
        <v>138.55916366348268</v>
      </c>
      <c r="FU66" s="8">
        <v>132.1524127377653</v>
      </c>
      <c r="FV66" s="8">
        <v>140.30113206881006</v>
      </c>
      <c r="FW66" s="8">
        <v>140.64225661676392</v>
      </c>
      <c r="FX66" s="8">
        <v>133.73616320085432</v>
      </c>
      <c r="FY66" s="8">
        <v>139.66386588568284</v>
      </c>
      <c r="FZ66" s="8">
        <v>151.40360471691665</v>
      </c>
      <c r="GA66" s="8">
        <v>156.38504949011059</v>
      </c>
      <c r="GB66" s="8">
        <v>156.45057997795058</v>
      </c>
      <c r="GC66" s="8">
        <v>155.88854680004894</v>
      </c>
      <c r="GD66" s="8">
        <v>163.81229020329388</v>
      </c>
      <c r="GE66" s="8">
        <v>165.61004773737125</v>
      </c>
      <c r="GF66" s="8">
        <v>165.13067321785738</v>
      </c>
      <c r="GG66" s="8">
        <v>167.81168330451015</v>
      </c>
      <c r="GH66" s="8">
        <v>167.60367273067843</v>
      </c>
      <c r="GI66" s="8">
        <v>163.341052772789</v>
      </c>
      <c r="GJ66" s="8">
        <v>161.19290787567635</v>
      </c>
      <c r="GK66" s="8">
        <v>162.88435231489174</v>
      </c>
      <c r="GL66" s="8">
        <v>168.00300424809038</v>
      </c>
      <c r="GM66" s="8">
        <v>163.28276104465726</v>
      </c>
      <c r="GN66" s="8">
        <v>168.97954419855225</v>
      </c>
      <c r="GO66" s="8">
        <v>166.50704055100769</v>
      </c>
      <c r="GP66" s="8">
        <v>160.25810365489582</v>
      </c>
      <c r="GQ66" s="8">
        <v>164.91352639147755</v>
      </c>
      <c r="GR66" s="8">
        <v>167.72313867249593</v>
      </c>
      <c r="GS66" s="8">
        <v>168.96845103215998</v>
      </c>
      <c r="GT66" s="8">
        <v>169.21871204097596</v>
      </c>
      <c r="GU66" s="8">
        <v>162.49888767517663</v>
      </c>
      <c r="GV66" s="8">
        <v>168.29708046470049</v>
      </c>
      <c r="GW66" s="8">
        <v>159.88453843497592</v>
      </c>
      <c r="GX66" s="8">
        <v>160.20195231610134</v>
      </c>
      <c r="GY66" s="8">
        <v>157.72057175365637</v>
      </c>
      <c r="GZ66" s="8">
        <v>161.15264428805273</v>
      </c>
      <c r="HA66" s="8">
        <v>160.16358085921362</v>
      </c>
      <c r="HB66" s="8">
        <v>159.15159660246306</v>
      </c>
      <c r="HC66" s="8">
        <v>164.66522980638538</v>
      </c>
      <c r="HD66" s="8">
        <v>167.85148072180166</v>
      </c>
      <c r="HE66" s="8">
        <v>166.25349565339476</v>
      </c>
      <c r="HF66" s="8">
        <v>173.49367302142795</v>
      </c>
      <c r="HG66" s="8">
        <v>170.23993651037151</v>
      </c>
      <c r="HH66" s="8">
        <v>167.27051513794382</v>
      </c>
      <c r="HI66" s="8">
        <v>167.36673517038852</v>
      </c>
      <c r="HJ66" s="8">
        <v>165.33119632709557</v>
      </c>
      <c r="HK66" s="8">
        <v>166.49810503577032</v>
      </c>
      <c r="HL66" s="8">
        <v>162.40675844526982</v>
      </c>
      <c r="HM66" s="8">
        <v>161.05025774166037</v>
      </c>
      <c r="HN66" s="8">
        <v>161.94413119716327</v>
      </c>
      <c r="HO66" s="8">
        <v>166.95678938866595</v>
      </c>
      <c r="HP66" s="8">
        <v>166.579039424283</v>
      </c>
      <c r="HQ66" s="8">
        <v>163.59954999039402</v>
      </c>
      <c r="HR66" s="8">
        <v>168.05955749291107</v>
      </c>
      <c r="HS66" s="8">
        <v>163.61097370327298</v>
      </c>
      <c r="HT66" s="8">
        <v>162.71163878327673</v>
      </c>
      <c r="HU66" s="8">
        <v>150.41039320163091</v>
      </c>
      <c r="HV66" s="8">
        <v>148.44863057144937</v>
      </c>
      <c r="HW66" s="8">
        <v>137.37009479138081</v>
      </c>
      <c r="HX66" s="8">
        <v>137.83666288257638</v>
      </c>
      <c r="HY66" s="8">
        <v>140.85412339469727</v>
      </c>
      <c r="HZ66" s="8">
        <v>141.83714171456143</v>
      </c>
      <c r="IA66" s="8">
        <v>142.11932977576467</v>
      </c>
      <c r="IB66" s="8">
        <v>139.37330292490577</v>
      </c>
      <c r="IC66" s="8">
        <v>137.85057119737658</v>
      </c>
      <c r="ID66" s="8">
        <v>134.78673685978808</v>
      </c>
      <c r="IE66" s="8">
        <v>125.06129895532018</v>
      </c>
      <c r="IF66" s="8">
        <v>121.0713808255353</v>
      </c>
      <c r="IG66" s="8">
        <v>111.60684488969501</v>
      </c>
      <c r="IH66" s="8">
        <v>110.40200190174365</v>
      </c>
      <c r="II66" s="8">
        <v>111.97351212033561</v>
      </c>
      <c r="IJ66" s="8">
        <v>111.18859444318598</v>
      </c>
      <c r="IK66" s="8">
        <v>121.56432982269924</v>
      </c>
      <c r="IL66" s="8">
        <v>124.76813033302585</v>
      </c>
      <c r="IM66" s="8">
        <v>128.81269618462679</v>
      </c>
      <c r="IN66" s="8">
        <v>117.486492902593</v>
      </c>
      <c r="IO66" s="8">
        <v>114.32899739890603</v>
      </c>
      <c r="IP66" s="8">
        <v>117.85869028191026</v>
      </c>
      <c r="IQ66" s="8">
        <v>110.77891504476868</v>
      </c>
      <c r="IR66" s="8">
        <v>112.57393642486865</v>
      </c>
      <c r="IS66" s="8">
        <v>102.5727124942775</v>
      </c>
      <c r="IT66" s="8">
        <v>101.49246507383218</v>
      </c>
      <c r="IU66" s="8">
        <v>106.55681158975608</v>
      </c>
      <c r="IV66" s="8">
        <v>103.63360064484573</v>
      </c>
      <c r="IW66" s="8">
        <v>106.97609428191367</v>
      </c>
      <c r="IX66" s="8">
        <v>111.47720488820487</v>
      </c>
      <c r="IY66" s="8">
        <v>109.41735710506185</v>
      </c>
      <c r="IZ66" s="8">
        <v>112.63891791953722</v>
      </c>
      <c r="JA66" s="8">
        <v>110.94998847702573</v>
      </c>
      <c r="JB66" s="8">
        <v>116.7252643505927</v>
      </c>
      <c r="JC66" s="8">
        <v>116.84948281828567</v>
      </c>
      <c r="JD66" s="8">
        <v>114.92596132573027</v>
      </c>
      <c r="JE66" s="8">
        <v>123.59346025157383</v>
      </c>
      <c r="JF66" s="8">
        <v>130.34350320733543</v>
      </c>
      <c r="JG66" s="8">
        <v>129.13938360744945</v>
      </c>
      <c r="JH66" s="8">
        <v>132.69285644230604</v>
      </c>
      <c r="JI66" s="8">
        <v>142.97406118017037</v>
      </c>
      <c r="JJ66" s="8">
        <v>137.99264311916536</v>
      </c>
      <c r="JK66" s="8">
        <v>145.24983370397422</v>
      </c>
      <c r="JL66" s="8">
        <v>142.35865732386353</v>
      </c>
      <c r="JM66" s="8">
        <v>127.71998128468009</v>
      </c>
      <c r="JN66" s="8">
        <v>143.54923569381589</v>
      </c>
      <c r="JO66" s="8">
        <v>139.73762699516533</v>
      </c>
      <c r="JP66" s="8">
        <v>136.58023617063927</v>
      </c>
      <c r="JQ66" s="8">
        <v>129.76612222599076</v>
      </c>
      <c r="JR66" s="8">
        <v>122.22459397242805</v>
      </c>
      <c r="JS66" s="8">
        <v>127.853077960932</v>
      </c>
      <c r="JT66" s="8">
        <v>129.57705363555547</v>
      </c>
      <c r="JU66" s="8">
        <v>121.78984519560345</v>
      </c>
      <c r="JV66" s="8">
        <v>124.49769740545783</v>
      </c>
      <c r="JW66" s="8">
        <v>128.25327866842235</v>
      </c>
      <c r="JX66" s="8">
        <v>128.62074277395973</v>
      </c>
      <c r="JY66" s="8">
        <v>137.40436813304555</v>
      </c>
      <c r="JZ66" s="8">
        <v>136.12838657247656</v>
      </c>
      <c r="KA66" s="8">
        <v>133.51895293960908</v>
      </c>
      <c r="KB66" s="8">
        <v>129.57952765111659</v>
      </c>
      <c r="KC66" s="8">
        <v>138.35892297522935</v>
      </c>
      <c r="KD66" s="8">
        <v>124.60774800107492</v>
      </c>
      <c r="KE66" s="8">
        <v>125.68066766953065</v>
      </c>
      <c r="KF66" s="8">
        <v>121.49038135596926</v>
      </c>
      <c r="KG66" s="8">
        <v>128.86065088759082</v>
      </c>
      <c r="KH66" s="8">
        <v>130.19413491098868</v>
      </c>
      <c r="KI66" s="8">
        <v>137.44071749415238</v>
      </c>
      <c r="KJ66" s="8">
        <v>152.5044157900011</v>
      </c>
      <c r="KK66" s="8">
        <v>155.01808752514322</v>
      </c>
      <c r="KL66" s="8">
        <v>162.51747362312003</v>
      </c>
      <c r="KM66" s="8">
        <v>149.91578224670764</v>
      </c>
      <c r="KN66" s="8">
        <v>145.827633141793</v>
      </c>
      <c r="KO66" s="8">
        <v>140.79954577370583</v>
      </c>
      <c r="KP66" s="8">
        <v>128.01344135631902</v>
      </c>
      <c r="KQ66" s="8">
        <v>129.4704450077046</v>
      </c>
      <c r="KR66" s="8">
        <v>135.98491053621595</v>
      </c>
      <c r="KS66" s="8">
        <v>135.37610474803242</v>
      </c>
      <c r="KT66" s="8">
        <v>127.53018223754509</v>
      </c>
      <c r="KU66" s="8">
        <v>138.61982124344286</v>
      </c>
      <c r="KV66" s="8">
        <v>132.28279421888041</v>
      </c>
      <c r="KW66" s="8">
        <v>139.89343312608312</v>
      </c>
      <c r="KX66" s="8">
        <v>144.43690966505605</v>
      </c>
      <c r="KY66" s="8">
        <v>141.67692113117522</v>
      </c>
      <c r="KZ66" s="8">
        <v>131.60452200297865</v>
      </c>
      <c r="LA66" s="8">
        <v>120.86341354555456</v>
      </c>
      <c r="LB66" s="8">
        <v>118.81652774283096</v>
      </c>
      <c r="LC66" s="8">
        <v>125.40214466881353</v>
      </c>
      <c r="LD66" s="8">
        <v>135.28254063894312</v>
      </c>
      <c r="LE66" s="8">
        <v>139.66391478591024</v>
      </c>
      <c r="LF66" s="8">
        <v>140.53961868576565</v>
      </c>
      <c r="LG66" s="8">
        <v>142.54264266927407</v>
      </c>
      <c r="LH66" s="8">
        <f>[1]dez20!$BI$42</f>
        <v>145.5777962080075</v>
      </c>
      <c r="LI66" s="8">
        <f>[1]jan21!$BI$42</f>
        <v>144.47611104920898</v>
      </c>
      <c r="LJ66" s="8">
        <f>[1]fev21!$BI$42</f>
        <v>144.39634334411019</v>
      </c>
      <c r="LK66" s="8">
        <f>[1]mar21!$BI$42</f>
        <v>142.47687827823049</v>
      </c>
      <c r="LL66" s="8">
        <f>[1]abr21!$BI$42</f>
        <v>136.17073563241942</v>
      </c>
      <c r="LM66" s="8">
        <f>[1]mai21!$BI$42</f>
        <v>139.095287582949</v>
      </c>
      <c r="LN66" s="8">
        <f>[1]jun21!$BI$42</f>
        <v>137.9757534731697</v>
      </c>
      <c r="LO66" s="8">
        <f>[1]jul21!$BI$42</f>
        <v>144.87726459373735</v>
      </c>
      <c r="LP66" s="8">
        <f>[1]ago21!$BI$42</f>
        <v>143.35757558707499</v>
      </c>
      <c r="LQ66" s="8">
        <f>[1]set21!$BI$42</f>
        <v>147.30511357256501</v>
      </c>
      <c r="LR66" s="8">
        <f>[1]out21!$BI$42</f>
        <v>144.33812455039242</v>
      </c>
      <c r="LS66" s="8">
        <f>[1]nov21!$BI$42</f>
        <v>140.03074128868352</v>
      </c>
      <c r="LT66" s="8">
        <f>[1]dez21!$BI$42</f>
        <v>146.00633513908804</v>
      </c>
      <c r="LU66" s="8">
        <f>[1]jan22!$BI$42</f>
        <v>134.21157236083516</v>
      </c>
      <c r="LV66" s="8">
        <f>[1]fev22!$BI$42</f>
        <v>128.55915135061716</v>
      </c>
      <c r="LW66" s="8">
        <f>[1]mar22!$BI$42</f>
        <v>135.4403662739291</v>
      </c>
      <c r="LX66" s="8">
        <f>[1]abr22!$BI$42</f>
        <v>131.4618807009326</v>
      </c>
      <c r="LY66" s="8">
        <f>[1]mai22!$BI$42</f>
        <v>137.81466547275292</v>
      </c>
      <c r="LZ66" s="8">
        <f>[1]jun22!$BI$42</f>
        <v>130.57478536147894</v>
      </c>
      <c r="MA66" s="8">
        <f>[1]jul22!$BI$42</f>
        <v>131.09098495204816</v>
      </c>
      <c r="MB66" s="8">
        <f>[1]ago22!$BI$42</f>
        <v>136.78347876781319</v>
      </c>
      <c r="MC66" s="8">
        <f>[1]set22!$BI$42</f>
        <v>139.91782982747421</v>
      </c>
      <c r="MD66" s="8">
        <f>[1]out22!$BI$42</f>
        <v>142.44461869079879</v>
      </c>
      <c r="ME66" s="8">
        <f>[1]nov22!$BI$42</f>
        <v>142.48490294316437</v>
      </c>
      <c r="MF66" s="8">
        <f>[1]dez22!$BI$42</f>
        <v>144.44501044695517</v>
      </c>
      <c r="MG66" s="8">
        <f>[1]jan23!$BI$42</f>
        <v>144.89447334342989</v>
      </c>
      <c r="MH66" s="8">
        <f>[1]fev23!$BI$42</f>
        <v>146.44849313975104</v>
      </c>
      <c r="MI66" s="8">
        <f>[1]mar23!$BI$42</f>
        <v>142.45001857114116</v>
      </c>
      <c r="MJ66" s="8">
        <f>[1]abr23!$BI$42</f>
        <v>139.45547977784443</v>
      </c>
      <c r="MK66" s="8">
        <f>[1]mai23!$BI$42</f>
        <v>140.09464462097534</v>
      </c>
      <c r="ML66" s="8">
        <f>[1]jun23!$BI$42</f>
        <v>139.63100762735459</v>
      </c>
      <c r="MM66" s="8">
        <f>[1]jul23!$BI$42</f>
        <v>136.10572347316773</v>
      </c>
      <c r="MN66" s="8">
        <f>[1]ago23!$BI$42</f>
        <v>145.11032111080274</v>
      </c>
      <c r="MO66" s="8">
        <f>[1]set23!$BI$42</f>
        <v>144.83393513259009</v>
      </c>
      <c r="MP66" s="8">
        <f>[1]out23!$BI$42</f>
        <v>143.48467847133887</v>
      </c>
      <c r="MQ66" s="8">
        <f>[1]nov23!$BI$42</f>
        <v>138.97084419143405</v>
      </c>
      <c r="MR66" s="8">
        <f>[1]dez23!$BI$42</f>
        <v>142.90143934744032</v>
      </c>
      <c r="MS66" s="8">
        <f>[1]jan24!$BI$42</f>
        <v>139.88949407496889</v>
      </c>
      <c r="MT66" s="8">
        <f>[1]fev24!$BI$42</f>
        <v>146.80868652248148</v>
      </c>
      <c r="MU66" s="8">
        <f>[1]mar24!$BI$42</f>
        <v>143.22990714559646</v>
      </c>
      <c r="MV66" s="8">
        <f>[1]abr24!$BI$42</f>
        <v>138.14988336948656</v>
      </c>
      <c r="MW66" s="8">
        <f>[1]mai24!$BI$42</f>
        <v>131.16486785622902</v>
      </c>
      <c r="MX66" s="8">
        <f>[1]jun24!$BI$42</f>
        <v>135.10682462221621</v>
      </c>
      <c r="MY66" s="8">
        <f>[1]jul24!$BI$42</f>
        <v>136.55034332875175</v>
      </c>
      <c r="MZ66" s="8">
        <f>[1]ago24!$BI$42</f>
        <v>134.20629782953125</v>
      </c>
      <c r="NA66" s="8">
        <f>[1]set24!$BI$42</f>
        <v>127.76878889721389</v>
      </c>
      <c r="NB66" s="8">
        <f>[1]out24!$BI$42</f>
        <v>129.44981518283316</v>
      </c>
      <c r="NC66" s="8">
        <f>[1]nov24!$BI$42</f>
        <v>134.08408010563343</v>
      </c>
      <c r="ND66" s="8">
        <f>[1]dez24!$BI$42</f>
        <v>129.11250570968588</v>
      </c>
      <c r="NE66" s="8">
        <f>[1]jan25!$BI$42</f>
        <v>125.45498666535458</v>
      </c>
      <c r="NF66" s="8">
        <f>[1]fev25!$BI$42</f>
        <v>122.54936391373447</v>
      </c>
      <c r="NG66" s="8">
        <f>[1]mar25!$BI$42</f>
        <v>119.61645120633706</v>
      </c>
      <c r="NH66" s="8">
        <f>[1]abr25!$BI$42</f>
        <v>117.2091212436756</v>
      </c>
      <c r="NI66" s="8">
        <f>[1]mai25!$BI$42</f>
        <v>117.93342670099814</v>
      </c>
      <c r="NJ66" s="8">
        <f>[1]jun25!$BI$42</f>
        <v>120.61866233276068</v>
      </c>
      <c r="NK66" s="8">
        <f>[1]jul25!$BI$42</f>
        <v>112.53927913474701</v>
      </c>
      <c r="NL66" s="8">
        <f>[1]ago25!$BI$42</f>
        <v>113.58472152490599</v>
      </c>
      <c r="NM66" s="8">
        <f>[1]set25!$BI$42</f>
        <v>116.49547125147274</v>
      </c>
      <c r="NN66" s="8">
        <f>[1]out25!$BI$42</f>
        <v>119.33087313748557</v>
      </c>
      <c r="NO66" s="8">
        <f>[1]nov25!$BI$42</f>
        <v>126.853399228738</v>
      </c>
      <c r="NP66" s="8">
        <f>[1]dez25!$BI$42</f>
        <v>126.47388718937101</v>
      </c>
      <c r="NQ66" s="8">
        <f>[1]jan26!$BI$42</f>
        <v>129.28116626272993</v>
      </c>
      <c r="NR66" s="8">
        <f>[1]fev26!$BI$42</f>
        <v>133.86112285837405</v>
      </c>
      <c r="NS66" s="8">
        <f>[1]mar26!$BI$42</f>
        <v>130.0754596474508</v>
      </c>
      <c r="NT66" s="8">
        <f>[1]abr26!$BI$42</f>
        <v>125.76267221679977</v>
      </c>
      <c r="NU66" s="8">
        <f>[1]mai26!$BI$42</f>
        <v>127.050150390981</v>
      </c>
    </row>
    <row r="67" spans="1:385" x14ac:dyDescent="0.75">
      <c r="A67" s="11" t="s">
        <v>21</v>
      </c>
      <c r="B67" s="11" t="s">
        <v>3</v>
      </c>
      <c r="C67" s="11" t="s">
        <v>3</v>
      </c>
      <c r="D67" s="11" t="s">
        <v>3</v>
      </c>
      <c r="E67" s="11" t="s">
        <v>3</v>
      </c>
      <c r="F67" s="11" t="s">
        <v>3</v>
      </c>
      <c r="G67" s="11" t="s">
        <v>3</v>
      </c>
      <c r="H67" s="11" t="s">
        <v>3</v>
      </c>
      <c r="I67" s="11" t="s">
        <v>3</v>
      </c>
      <c r="J67" s="11" t="s">
        <v>3</v>
      </c>
      <c r="K67" s="11" t="s">
        <v>3</v>
      </c>
      <c r="L67" s="11" t="s">
        <v>3</v>
      </c>
      <c r="M67" s="11" t="s">
        <v>3</v>
      </c>
      <c r="N67" s="11" t="s">
        <v>3</v>
      </c>
      <c r="O67" s="11" t="s">
        <v>3</v>
      </c>
      <c r="P67" s="11" t="s">
        <v>3</v>
      </c>
      <c r="Q67" s="11" t="s">
        <v>3</v>
      </c>
      <c r="R67" s="11" t="s">
        <v>3</v>
      </c>
      <c r="S67" s="11" t="s">
        <v>3</v>
      </c>
      <c r="T67" s="11" t="s">
        <v>3</v>
      </c>
      <c r="U67" s="11" t="s">
        <v>3</v>
      </c>
      <c r="V67" s="11" t="s">
        <v>3</v>
      </c>
      <c r="W67" s="11" t="s">
        <v>3</v>
      </c>
      <c r="X67" s="11" t="s">
        <v>3</v>
      </c>
      <c r="Y67" s="11" t="s">
        <v>3</v>
      </c>
      <c r="Z67" s="11" t="s">
        <v>3</v>
      </c>
      <c r="AA67" s="11" t="s">
        <v>3</v>
      </c>
      <c r="AB67" s="11" t="s">
        <v>3</v>
      </c>
      <c r="AC67" s="11" t="s">
        <v>3</v>
      </c>
      <c r="AD67" s="11" t="s">
        <v>3</v>
      </c>
      <c r="AE67" s="11" t="s">
        <v>3</v>
      </c>
      <c r="AF67" s="11" t="s">
        <v>3</v>
      </c>
      <c r="AG67" s="11" t="s">
        <v>3</v>
      </c>
      <c r="AH67" s="11" t="s">
        <v>3</v>
      </c>
      <c r="AI67" s="11" t="s">
        <v>3</v>
      </c>
      <c r="AJ67" s="11" t="s">
        <v>3</v>
      </c>
      <c r="AK67" s="11" t="s">
        <v>3</v>
      </c>
      <c r="AL67" s="11" t="s">
        <v>3</v>
      </c>
      <c r="AM67" s="11" t="s">
        <v>3</v>
      </c>
      <c r="AN67" s="11" t="s">
        <v>3</v>
      </c>
      <c r="AO67" s="11" t="s">
        <v>3</v>
      </c>
      <c r="AP67" s="11" t="s">
        <v>3</v>
      </c>
      <c r="AQ67" s="11" t="s">
        <v>3</v>
      </c>
      <c r="AR67" s="11" t="s">
        <v>3</v>
      </c>
      <c r="AS67" s="11" t="s">
        <v>3</v>
      </c>
      <c r="AT67" s="11" t="s">
        <v>3</v>
      </c>
      <c r="AU67" s="11" t="s">
        <v>3</v>
      </c>
      <c r="AV67" s="11" t="s">
        <v>3</v>
      </c>
      <c r="AW67" s="11" t="s">
        <v>3</v>
      </c>
      <c r="AX67" s="11" t="s">
        <v>3</v>
      </c>
      <c r="AY67" s="11" t="s">
        <v>3</v>
      </c>
      <c r="AZ67" s="11" t="s">
        <v>3</v>
      </c>
      <c r="BA67" s="11" t="s">
        <v>3</v>
      </c>
      <c r="BB67" s="11" t="s">
        <v>3</v>
      </c>
      <c r="BC67" s="11" t="s">
        <v>3</v>
      </c>
      <c r="BD67" s="11" t="s">
        <v>3</v>
      </c>
      <c r="BE67" s="11" t="s">
        <v>3</v>
      </c>
      <c r="BF67" s="11" t="s">
        <v>3</v>
      </c>
      <c r="BG67" s="11" t="s">
        <v>3</v>
      </c>
      <c r="BH67" s="11" t="s">
        <v>3</v>
      </c>
      <c r="BI67" s="11">
        <v>95.065993617246974</v>
      </c>
      <c r="BJ67" s="11">
        <v>111.12653341804497</v>
      </c>
      <c r="BK67" s="11">
        <v>123.69152918476637</v>
      </c>
      <c r="BL67" s="11">
        <v>127.6718824603025</v>
      </c>
      <c r="BM67" s="11">
        <v>126.75612335269821</v>
      </c>
      <c r="BN67" s="11">
        <v>121.99030073515733</v>
      </c>
      <c r="BO67" s="11">
        <v>116.7925261368654</v>
      </c>
      <c r="BP67" s="11">
        <v>117.84154997038422</v>
      </c>
      <c r="BQ67" s="11">
        <v>122.60287013397335</v>
      </c>
      <c r="BR67" s="11">
        <v>122.96662992577745</v>
      </c>
      <c r="BS67" s="11">
        <v>117.58027815677505</v>
      </c>
      <c r="BT67" s="11">
        <v>111.40093609812601</v>
      </c>
      <c r="BU67" s="11">
        <v>103.284300037477</v>
      </c>
      <c r="BV67" s="11">
        <v>110.54402369693372</v>
      </c>
      <c r="BW67" s="11">
        <v>119.82122186273165</v>
      </c>
      <c r="BX67" s="11">
        <v>112.93630220992543</v>
      </c>
      <c r="BY67" s="11">
        <v>110.24698267246418</v>
      </c>
      <c r="BZ67" s="11">
        <v>112.05062589153376</v>
      </c>
      <c r="CA67" s="11">
        <v>116.31361455604916</v>
      </c>
      <c r="CB67" s="11">
        <v>117.75966517890276</v>
      </c>
      <c r="CC67" s="11">
        <v>117.77266411051849</v>
      </c>
      <c r="CD67" s="11">
        <v>122.43964836922498</v>
      </c>
      <c r="CE67" s="11">
        <v>123.53528986017758</v>
      </c>
      <c r="CF67" s="11">
        <v>118.29492862854359</v>
      </c>
      <c r="CG67" s="11">
        <v>123.08898514182049</v>
      </c>
      <c r="CH67" s="11">
        <v>90.71770082978334</v>
      </c>
      <c r="CI67" s="11">
        <v>99.86335879472054</v>
      </c>
      <c r="CJ67" s="11">
        <v>102.00461123153806</v>
      </c>
      <c r="CK67" s="11">
        <v>108.43173075126704</v>
      </c>
      <c r="CL67" s="11">
        <v>93.516454405947968</v>
      </c>
      <c r="CM67" s="11">
        <v>90.581164803214932</v>
      </c>
      <c r="CN67" s="11">
        <v>101.68910404481602</v>
      </c>
      <c r="CO67" s="11">
        <v>99.725531167216602</v>
      </c>
      <c r="CP67" s="11">
        <v>102.93519984214365</v>
      </c>
      <c r="CQ67" s="11">
        <v>102.2303597096804</v>
      </c>
      <c r="CR67" s="11">
        <v>113.66228537191584</v>
      </c>
      <c r="CS67" s="11">
        <v>113.89017195218818</v>
      </c>
      <c r="CT67" s="11">
        <v>102.46244899124527</v>
      </c>
      <c r="CU67" s="11">
        <v>108.27444482139762</v>
      </c>
      <c r="CV67" s="11">
        <v>106.02173502594968</v>
      </c>
      <c r="CW67" s="11">
        <v>115.80334930467561</v>
      </c>
      <c r="CX67" s="11">
        <v>111.12405167920636</v>
      </c>
      <c r="CY67" s="11">
        <v>117.69833331109039</v>
      </c>
      <c r="CZ67" s="11">
        <v>123.20848679026993</v>
      </c>
      <c r="DA67" s="11">
        <v>122.23397923850725</v>
      </c>
      <c r="DB67" s="11">
        <v>122.75550692930054</v>
      </c>
      <c r="DC67" s="11">
        <v>122.30763539844546</v>
      </c>
      <c r="DD67" s="11">
        <v>126.92873335038081</v>
      </c>
      <c r="DE67" s="11">
        <v>137.35024815411657</v>
      </c>
      <c r="DF67" s="11">
        <v>142.71345620393464</v>
      </c>
      <c r="DG67" s="11">
        <v>135.00172018025023</v>
      </c>
      <c r="DH67" s="11">
        <v>133.93063475745623</v>
      </c>
      <c r="DI67" s="11">
        <v>129.1327136439547</v>
      </c>
      <c r="DJ67" s="11">
        <v>124.25985946049222</v>
      </c>
      <c r="DK67" s="11">
        <v>130.0427228053619</v>
      </c>
      <c r="DL67" s="11">
        <v>135.99662239671463</v>
      </c>
      <c r="DM67" s="11">
        <v>143.91222156193584</v>
      </c>
      <c r="DN67" s="11">
        <v>145.19600387195368</v>
      </c>
      <c r="DO67" s="11">
        <v>133.49568922585169</v>
      </c>
      <c r="DP67" s="11">
        <v>124.18341585698354</v>
      </c>
      <c r="DQ67" s="11">
        <v>142.99443234109407</v>
      </c>
      <c r="DR67" s="11">
        <v>133.39191472585807</v>
      </c>
      <c r="DS67" s="11">
        <v>130.68820778108545</v>
      </c>
      <c r="DT67" s="11">
        <v>135.43907753724676</v>
      </c>
      <c r="DU67" s="11">
        <v>153.76945452110252</v>
      </c>
      <c r="DV67" s="11">
        <v>164.50418793501035</v>
      </c>
      <c r="DW67" s="11">
        <v>170.5625216855658</v>
      </c>
      <c r="DX67" s="11">
        <v>152.3424732396025</v>
      </c>
      <c r="DY67" s="11">
        <v>161.71879696069266</v>
      </c>
      <c r="DZ67" s="11">
        <v>159.57229635220855</v>
      </c>
      <c r="EA67" s="11">
        <v>156.61198929700757</v>
      </c>
      <c r="EB67" s="11">
        <v>158.35534709501712</v>
      </c>
      <c r="EC67" s="11">
        <v>146.82606329667672</v>
      </c>
      <c r="ED67" s="11">
        <v>148.55040071578793</v>
      </c>
      <c r="EE67" s="11">
        <v>144.36002556800139</v>
      </c>
      <c r="EF67" s="11">
        <v>128.91586331512576</v>
      </c>
      <c r="EG67" s="11">
        <v>111.38161965099289</v>
      </c>
      <c r="EH67" s="11">
        <v>114.47095274080951</v>
      </c>
      <c r="EI67" s="11">
        <v>116.83241089871446</v>
      </c>
      <c r="EJ67" s="11">
        <v>134.68970803469927</v>
      </c>
      <c r="EK67" s="11">
        <v>131.68597630225327</v>
      </c>
      <c r="EL67" s="11">
        <v>141.37723498598834</v>
      </c>
      <c r="EM67" s="11">
        <v>138.06970894991377</v>
      </c>
      <c r="EN67" s="11">
        <v>132.15505512645871</v>
      </c>
      <c r="EO67" s="11">
        <v>138.44356262910406</v>
      </c>
      <c r="EP67" s="11">
        <v>138.02120956126322</v>
      </c>
      <c r="EQ67" s="11">
        <v>133.78283192065552</v>
      </c>
      <c r="ER67" s="11">
        <v>129.21089588854079</v>
      </c>
      <c r="ES67" s="11">
        <v>132.97367617181416</v>
      </c>
      <c r="ET67" s="11">
        <v>131.44385181475016</v>
      </c>
      <c r="EU67" s="11">
        <v>137.91215949345391</v>
      </c>
      <c r="EV67" s="11">
        <v>128.60080670930432</v>
      </c>
      <c r="EW67" s="11">
        <v>128.63105245958471</v>
      </c>
      <c r="EX67" s="11">
        <v>127.99131377519394</v>
      </c>
      <c r="EY67" s="11">
        <v>120.25228620657138</v>
      </c>
      <c r="EZ67" s="11">
        <v>115.12907591135978</v>
      </c>
      <c r="FA67" s="11">
        <v>110.24726606467553</v>
      </c>
      <c r="FB67" s="11">
        <v>120.06089798942998</v>
      </c>
      <c r="FC67" s="11">
        <v>119.47118303830936</v>
      </c>
      <c r="FD67" s="11">
        <v>120.35488012150884</v>
      </c>
      <c r="FE67" s="11">
        <v>117.87813270286688</v>
      </c>
      <c r="FF67" s="11">
        <v>118.42422723807229</v>
      </c>
      <c r="FG67" s="11">
        <v>116.89063969692508</v>
      </c>
      <c r="FH67" s="11">
        <v>135.09480403744857</v>
      </c>
      <c r="FI67" s="11">
        <v>130.15854116272959</v>
      </c>
      <c r="FJ67" s="11">
        <v>140.11799922261088</v>
      </c>
      <c r="FK67" s="11">
        <v>137.81476545173788</v>
      </c>
      <c r="FL67" s="11">
        <v>137.1732935367113</v>
      </c>
      <c r="FM67" s="11">
        <v>135.09843378878179</v>
      </c>
      <c r="FN67" s="11">
        <v>135.10417526666109</v>
      </c>
      <c r="FO67" s="11">
        <v>119.63006846849426</v>
      </c>
      <c r="FP67" s="11">
        <v>129.89767619286803</v>
      </c>
      <c r="FQ67" s="11">
        <v>134.8342799663009</v>
      </c>
      <c r="FR67" s="11">
        <v>139.32727007155952</v>
      </c>
      <c r="FS67" s="11">
        <v>131.08950799855864</v>
      </c>
      <c r="FT67" s="11">
        <v>129.88607527797501</v>
      </c>
      <c r="FU67" s="11">
        <v>125.77310775894524</v>
      </c>
      <c r="FV67" s="11">
        <v>133.06832560255668</v>
      </c>
      <c r="FW67" s="11">
        <v>138.9373745499141</v>
      </c>
      <c r="FX67" s="11">
        <v>129.90043324633709</v>
      </c>
      <c r="FY67" s="11">
        <v>129.53564649376642</v>
      </c>
      <c r="FZ67" s="11">
        <v>144.39725249766852</v>
      </c>
      <c r="GA67" s="11">
        <v>148.06346242553067</v>
      </c>
      <c r="GB67" s="11">
        <v>149.723776011057</v>
      </c>
      <c r="GC67" s="11">
        <v>151.32852160826224</v>
      </c>
      <c r="GD67" s="11">
        <v>162.16887452112431</v>
      </c>
      <c r="GE67" s="11">
        <v>158.48685633284674</v>
      </c>
      <c r="GF67" s="11">
        <v>156.55325301835023</v>
      </c>
      <c r="GG67" s="11">
        <v>161.00086876166236</v>
      </c>
      <c r="GH67" s="11">
        <v>156.56656642452887</v>
      </c>
      <c r="GI67" s="11">
        <v>156.67807080686686</v>
      </c>
      <c r="GJ67" s="11">
        <v>159.01246098163574</v>
      </c>
      <c r="GK67" s="11">
        <v>153.35658528303298</v>
      </c>
      <c r="GL67" s="11">
        <v>159.75127760181741</v>
      </c>
      <c r="GM67" s="11">
        <v>155.51509399454065</v>
      </c>
      <c r="GN67" s="11">
        <v>161.69904834810941</v>
      </c>
      <c r="GO67" s="11">
        <v>156.9431405847148</v>
      </c>
      <c r="GP67" s="11">
        <v>150.46137898665933</v>
      </c>
      <c r="GQ67" s="11">
        <v>155.52790864942412</v>
      </c>
      <c r="GR67" s="11">
        <v>162.74534186463683</v>
      </c>
      <c r="GS67" s="11">
        <v>158.64985558454518</v>
      </c>
      <c r="GT67" s="11">
        <v>163.33666430855681</v>
      </c>
      <c r="GU67" s="11">
        <v>162.35896735274977</v>
      </c>
      <c r="GV67" s="11">
        <v>157.81916259057542</v>
      </c>
      <c r="GW67" s="11">
        <v>151.42355157464473</v>
      </c>
      <c r="GX67" s="11">
        <v>152.71167791677848</v>
      </c>
      <c r="GY67" s="11">
        <v>151.14520809131051</v>
      </c>
      <c r="GZ67" s="11">
        <v>148.45492201040125</v>
      </c>
      <c r="HA67" s="11">
        <v>150.33084825644426</v>
      </c>
      <c r="HB67" s="11">
        <v>148.54546182449033</v>
      </c>
      <c r="HC67" s="11">
        <v>154.4354118358861</v>
      </c>
      <c r="HD67" s="11">
        <v>158.73842346322274</v>
      </c>
      <c r="HE67" s="11">
        <v>158.894505936109</v>
      </c>
      <c r="HF67" s="11">
        <v>169.86774918385137</v>
      </c>
      <c r="HG67" s="11">
        <v>161.21964803839231</v>
      </c>
      <c r="HH67" s="11">
        <v>165.0941142557501</v>
      </c>
      <c r="HI67" s="11">
        <v>167.87969455103485</v>
      </c>
      <c r="HJ67" s="11">
        <v>162.89233645845866</v>
      </c>
      <c r="HK67" s="11">
        <v>157.46531334084918</v>
      </c>
      <c r="HL67" s="11">
        <v>150.99414151993457</v>
      </c>
      <c r="HM67" s="11">
        <v>156.97487442750526</v>
      </c>
      <c r="HN67" s="11">
        <v>163.40763767384638</v>
      </c>
      <c r="HO67" s="11">
        <v>162.16490302595346</v>
      </c>
      <c r="HP67" s="11">
        <v>159.30436880230604</v>
      </c>
      <c r="HQ67" s="11">
        <v>163.47174526780228</v>
      </c>
      <c r="HR67" s="11">
        <v>163.50564076733042</v>
      </c>
      <c r="HS67" s="11">
        <v>162.06023954289637</v>
      </c>
      <c r="HT67" s="11">
        <v>151.98814062292925</v>
      </c>
      <c r="HU67" s="11">
        <v>142.64218901824316</v>
      </c>
      <c r="HV67" s="11">
        <v>138.38538953645579</v>
      </c>
      <c r="HW67" s="11">
        <v>136.51914545556676</v>
      </c>
      <c r="HX67" s="11">
        <v>128.17519568820342</v>
      </c>
      <c r="HY67" s="11">
        <v>128.98745114511115</v>
      </c>
      <c r="HZ67" s="11">
        <v>136.45932022919604</v>
      </c>
      <c r="IA67" s="11">
        <v>135.35437114912833</v>
      </c>
      <c r="IB67" s="11">
        <v>131.64722256398056</v>
      </c>
      <c r="IC67" s="11">
        <v>127.70650011993514</v>
      </c>
      <c r="ID67" s="11">
        <v>129.70247853894168</v>
      </c>
      <c r="IE67" s="11">
        <v>117.72652711129767</v>
      </c>
      <c r="IF67" s="11">
        <v>110.52206881897779</v>
      </c>
      <c r="IG67" s="11">
        <v>104.2797791980059</v>
      </c>
      <c r="IH67" s="11">
        <v>99.616462297072516</v>
      </c>
      <c r="II67" s="11">
        <v>107.54472341959189</v>
      </c>
      <c r="IJ67" s="11">
        <v>110.4617297754573</v>
      </c>
      <c r="IK67" s="11">
        <v>123.03001423501587</v>
      </c>
      <c r="IL67" s="11">
        <v>118.50697775532653</v>
      </c>
      <c r="IM67" s="11">
        <v>119.96111904440347</v>
      </c>
      <c r="IN67" s="11">
        <v>114.09147687230963</v>
      </c>
      <c r="IO67" s="11">
        <v>113.6844753352342</v>
      </c>
      <c r="IP67" s="11">
        <v>112.2418849220275</v>
      </c>
      <c r="IQ67" s="11">
        <v>107.74685063852404</v>
      </c>
      <c r="IR67" s="11">
        <v>99.063160155083992</v>
      </c>
      <c r="IS67" s="11">
        <v>94.85116438928641</v>
      </c>
      <c r="IT67" s="11">
        <v>101.5864155685146</v>
      </c>
      <c r="IU67" s="11">
        <v>93.524413568540851</v>
      </c>
      <c r="IV67" s="11">
        <v>99.477870246077217</v>
      </c>
      <c r="IW67" s="11">
        <v>98.339903528340798</v>
      </c>
      <c r="IX67" s="11">
        <v>109.67279385054951</v>
      </c>
      <c r="IY67" s="11">
        <v>103.35190436597243</v>
      </c>
      <c r="IZ67" s="11">
        <v>100.65739812265599</v>
      </c>
      <c r="JA67" s="11">
        <v>109.72626075252144</v>
      </c>
      <c r="JB67" s="11">
        <v>112.00360696159545</v>
      </c>
      <c r="JC67" s="11">
        <v>109.53343633885974</v>
      </c>
      <c r="JD67" s="11">
        <v>108.15325942495292</v>
      </c>
      <c r="JE67" s="11">
        <v>116.10834813105866</v>
      </c>
      <c r="JF67" s="11">
        <v>126.66534361875908</v>
      </c>
      <c r="JG67" s="11">
        <v>128.03309991758496</v>
      </c>
      <c r="JH67" s="11">
        <v>127.88778494659357</v>
      </c>
      <c r="JI67" s="11">
        <v>135.29271113279262</v>
      </c>
      <c r="JJ67" s="11">
        <v>136.46965548891541</v>
      </c>
      <c r="JK67" s="11">
        <v>142.26669776221073</v>
      </c>
      <c r="JL67" s="11">
        <v>129.89522320779</v>
      </c>
      <c r="JM67" s="11">
        <v>122.18930158865116</v>
      </c>
      <c r="JN67" s="11">
        <v>136.3722135151144</v>
      </c>
      <c r="JO67" s="11">
        <v>135.79470310717207</v>
      </c>
      <c r="JP67" s="11">
        <v>131.69310309948392</v>
      </c>
      <c r="JQ67" s="11">
        <v>126.59266497417207</v>
      </c>
      <c r="JR67" s="11">
        <v>116.90305803887615</v>
      </c>
      <c r="JS67" s="11">
        <v>123.39050214010153</v>
      </c>
      <c r="JT67" s="11">
        <v>116.28708538401493</v>
      </c>
      <c r="JU67" s="11">
        <v>116.96439286851994</v>
      </c>
      <c r="JV67" s="11">
        <v>120.88426163207707</v>
      </c>
      <c r="JW67" s="11">
        <v>121.75684939016843</v>
      </c>
      <c r="JX67" s="11">
        <v>125.77976935873356</v>
      </c>
      <c r="JY67" s="11">
        <v>132.47928165174505</v>
      </c>
      <c r="JZ67" s="11">
        <v>133.64806447594165</v>
      </c>
      <c r="KA67" s="11">
        <v>129.17628991608427</v>
      </c>
      <c r="KB67" s="11">
        <v>123.30187611870451</v>
      </c>
      <c r="KC67" s="11">
        <v>128.23002885175958</v>
      </c>
      <c r="KD67" s="11">
        <v>118.12013395783511</v>
      </c>
      <c r="KE67" s="11">
        <v>117.314347648809</v>
      </c>
      <c r="KF67" s="11">
        <v>115.72811681082334</v>
      </c>
      <c r="KG67" s="11">
        <v>119.93978423885876</v>
      </c>
      <c r="KH67" s="11">
        <v>124.52830724566341</v>
      </c>
      <c r="KI67" s="11">
        <v>132.22229638447752</v>
      </c>
      <c r="KJ67" s="11">
        <v>145.63908686223471</v>
      </c>
      <c r="KK67" s="11">
        <v>145.41275879434852</v>
      </c>
      <c r="KL67" s="11">
        <v>152.44881624140564</v>
      </c>
      <c r="KM67" s="11">
        <v>138.58566353281461</v>
      </c>
      <c r="KN67" s="11">
        <v>127.49122219968494</v>
      </c>
      <c r="KO67" s="11">
        <v>120.8679062089786</v>
      </c>
      <c r="KP67" s="11">
        <v>117.77063326765695</v>
      </c>
      <c r="KQ67" s="11">
        <v>123.83596169736802</v>
      </c>
      <c r="KR67" s="11">
        <v>123.70589775034557</v>
      </c>
      <c r="KS67" s="11">
        <v>115.34957762759102</v>
      </c>
      <c r="KT67" s="11">
        <v>118.21426021516056</v>
      </c>
      <c r="KU67" s="11">
        <v>124.70305260496791</v>
      </c>
      <c r="KV67" s="11">
        <v>124.42730697776706</v>
      </c>
      <c r="KW67" s="11">
        <v>123.30033480702116</v>
      </c>
      <c r="KX67" s="11">
        <v>133.62748739526219</v>
      </c>
      <c r="KY67" s="11">
        <v>128.49203020460072</v>
      </c>
      <c r="KZ67" s="11">
        <v>114.03637568483487</v>
      </c>
      <c r="LA67" s="11">
        <v>116.77320415739466</v>
      </c>
      <c r="LB67" s="11">
        <v>124.99062652846749</v>
      </c>
      <c r="LC67" s="11">
        <v>130.53506761251424</v>
      </c>
      <c r="LD67" s="11">
        <v>125.32739929102455</v>
      </c>
      <c r="LE67" s="11">
        <v>131.94147982112736</v>
      </c>
      <c r="LF67" s="11">
        <v>129.22622013508763</v>
      </c>
      <c r="LG67" s="11">
        <v>138.56902623759953</v>
      </c>
      <c r="LH67" s="11">
        <f>[1]dez20!$BI$43</f>
        <v>138.57576402675866</v>
      </c>
      <c r="LI67" s="11">
        <f>[1]jan21!$BI$43</f>
        <v>143.68043250047512</v>
      </c>
      <c r="LJ67" s="11">
        <f>[1]fev21!$BI$43</f>
        <v>145.72500197687847</v>
      </c>
      <c r="LK67" s="11">
        <f>[1]mar21!$BI$43</f>
        <v>140.67909496844504</v>
      </c>
      <c r="LL67" s="11">
        <f>[1]abr21!$BI$43</f>
        <v>127.98117995773778</v>
      </c>
      <c r="LM67" s="11">
        <f>[1]mai21!$BI$43</f>
        <v>130.00014990021324</v>
      </c>
      <c r="LN67" s="11">
        <f>[1]jun21!$BI$43</f>
        <v>135.62728519060633</v>
      </c>
      <c r="LO67" s="11">
        <f>[1]jul21!$BI$43</f>
        <v>142.72075645280816</v>
      </c>
      <c r="LP67" s="11">
        <f>[1]ago21!$BI$43</f>
        <v>144.35655510195076</v>
      </c>
      <c r="LQ67" s="11">
        <f>[1]set21!$BI$43</f>
        <v>149.13978261932047</v>
      </c>
      <c r="LR67" s="11">
        <f>[1]out21!$BI$43</f>
        <v>141.43671702389585</v>
      </c>
      <c r="LS67" s="11">
        <f>[1]nov21!$BI$43</f>
        <v>144.4011003813975</v>
      </c>
      <c r="LT67" s="11">
        <f>[1]dez21!$BI$43</f>
        <v>141.02008923793377</v>
      </c>
      <c r="LU67" s="11">
        <f>[1]jan22!$BI$43</f>
        <v>133.04815919926281</v>
      </c>
      <c r="LV67" s="11">
        <f>[1]fev22!$BI$43</f>
        <v>128.74785901100969</v>
      </c>
      <c r="LW67" s="11">
        <f>[1]mar22!$BI$43</f>
        <v>125.55624315706427</v>
      </c>
      <c r="LX67" s="11">
        <f>[1]abr22!$BI$43</f>
        <v>124.47285986851557</v>
      </c>
      <c r="LY67" s="11">
        <f>[1]mai22!$BI$43</f>
        <v>122.10295852649728</v>
      </c>
      <c r="LZ67" s="11">
        <f>[1]jun22!$BI$43</f>
        <v>126.49055047066049</v>
      </c>
      <c r="MA67" s="11">
        <f>[1]jul22!$BI$43</f>
        <v>127.48648064064849</v>
      </c>
      <c r="MB67" s="11">
        <f>[1]ago22!$BI$43</f>
        <v>125.50617212191969</v>
      </c>
      <c r="MC67" s="11">
        <f>[1]set22!$BI$43</f>
        <v>134.7262278469926</v>
      </c>
      <c r="MD67" s="11">
        <f>[1]out22!$BI$43</f>
        <v>139.11732882269845</v>
      </c>
      <c r="ME67" s="11">
        <f>[1]nov22!$BI$43</f>
        <v>138.22140391595732</v>
      </c>
      <c r="MF67" s="11">
        <f>[1]dez22!$BI$43</f>
        <v>146.63466134925898</v>
      </c>
      <c r="MG67" s="11">
        <f>[1]jan23!$BI$43</f>
        <v>148.41260819734092</v>
      </c>
      <c r="MH67" s="11">
        <f>[1]fev23!$BI$43</f>
        <v>151.26187456769787</v>
      </c>
      <c r="MI67" s="11">
        <f>[1]mar23!$BI$43</f>
        <v>149.20369446622828</v>
      </c>
      <c r="MJ67" s="11">
        <f>[1]abr23!$BI$43</f>
        <v>148.27014613074371</v>
      </c>
      <c r="MK67" s="11">
        <f>[1]mai23!$BI$43</f>
        <v>140.52713253328045</v>
      </c>
      <c r="ML67" s="11">
        <f>[1]jun23!$BI$43</f>
        <v>143.18000703427103</v>
      </c>
      <c r="MM67" s="11">
        <f>[1]jul23!$BI$43</f>
        <v>140.06358154518242</v>
      </c>
      <c r="MN67" s="11">
        <f>[1]ago23!$BI$43</f>
        <v>145.28806956133982</v>
      </c>
      <c r="MO67" s="11">
        <f>[1]set23!$BI$43</f>
        <v>147.04175036277368</v>
      </c>
      <c r="MP67" s="11">
        <f>[1]out23!$BI$43</f>
        <v>142.8379528495291</v>
      </c>
      <c r="MQ67" s="11">
        <f>[1]nov23!$BI$43</f>
        <v>138.77640860970112</v>
      </c>
      <c r="MR67" s="11">
        <f>[1]dez23!$BI$43</f>
        <v>140.09869706520939</v>
      </c>
      <c r="MS67" s="11">
        <f>[1]jan24!$BI$43</f>
        <v>140.39657387355464</v>
      </c>
      <c r="MT67" s="11">
        <f>[1]fev24!$BI$43</f>
        <v>146.51404005355286</v>
      </c>
      <c r="MU67" s="11">
        <f>[1]mar24!$BI$43</f>
        <v>139.03138990876695</v>
      </c>
      <c r="MV67" s="11">
        <f>[1]abr24!$BI$43</f>
        <v>137.80127083179846</v>
      </c>
      <c r="MW67" s="11">
        <f>[1]mai24!$BI$43</f>
        <v>135.87135287937954</v>
      </c>
      <c r="MX67" s="11">
        <f>[1]jun24!$BI$43</f>
        <v>133.02913829911947</v>
      </c>
      <c r="MY67" s="11">
        <f>[1]jul24!$BI$43</f>
        <v>132.2210693593448</v>
      </c>
      <c r="MZ67" s="11">
        <f>[1]ago24!$BI$43</f>
        <v>132.88278057584307</v>
      </c>
      <c r="NA67" s="11">
        <f>[1]set24!$BI$43</f>
        <v>127.44126400488081</v>
      </c>
      <c r="NB67" s="11">
        <f>[1]out24!$BI$43</f>
        <v>122.60109845238647</v>
      </c>
      <c r="NC67" s="11">
        <f>[1]nov24!$BI$43</f>
        <v>124.66396850361168</v>
      </c>
      <c r="ND67" s="11">
        <f>[1]dez24!$BI$43</f>
        <v>124.66979747966651</v>
      </c>
      <c r="NE67" s="11">
        <f>[1]jan25!$BI$43</f>
        <v>123.15035212639769</v>
      </c>
      <c r="NF67" s="11">
        <f>[1]fev25!$BI$43</f>
        <v>121.41147763069428</v>
      </c>
      <c r="NG67" s="11">
        <f>[1]mar25!$BI$43</f>
        <v>115.61317706298514</v>
      </c>
      <c r="NH67" s="11">
        <f>[1]abr25!$BI$43</f>
        <v>114.25330687743165</v>
      </c>
      <c r="NI67" s="11">
        <f>[1]mai25!$BI$43</f>
        <v>116.33812989225753</v>
      </c>
      <c r="NJ67" s="11">
        <f>[1]jun25!$BI$43</f>
        <v>111.85283838589812</v>
      </c>
      <c r="NK67" s="11">
        <f>[1]jul25!$BI$43</f>
        <v>113.62955787973551</v>
      </c>
      <c r="NL67" s="11">
        <f>[1]ago25!$BI$43</f>
        <v>115.22342925477051</v>
      </c>
      <c r="NM67" s="11">
        <f>[1]set25!$BI$43</f>
        <v>109.81915366029813</v>
      </c>
      <c r="NN67" s="11">
        <f>[1]out25!$BI$43</f>
        <v>113.50353064825141</v>
      </c>
      <c r="NO67" s="11">
        <f>[1]nov25!$BI$43</f>
        <v>116.64714662691647</v>
      </c>
      <c r="NP67" s="11">
        <f>[1]dez25!$BI$43</f>
        <v>126.22351912840087</v>
      </c>
      <c r="NQ67" s="11">
        <f>[1]jan26!$BI$43</f>
        <v>127.90241845646092</v>
      </c>
      <c r="NR67" s="11">
        <f>[1]fev26!$BI$43</f>
        <v>129.46608319989727</v>
      </c>
      <c r="NS67" s="11">
        <f>[1]mar26!$BI$43</f>
        <v>127.59625966871756</v>
      </c>
      <c r="NT67" s="11">
        <f>[1]abr26!$BI$43</f>
        <v>119.01175280651459</v>
      </c>
      <c r="NU67" s="11">
        <f>[1]mai26!$BI$43</f>
        <v>124.87978867116821</v>
      </c>
    </row>
    <row r="68" spans="1:385" x14ac:dyDescent="0.75">
      <c r="A68" s="8" t="s">
        <v>22</v>
      </c>
      <c r="B68" s="8" t="s">
        <v>3</v>
      </c>
      <c r="C68" s="8" t="s">
        <v>3</v>
      </c>
      <c r="D68" s="8" t="s">
        <v>3</v>
      </c>
      <c r="E68" s="8" t="s">
        <v>3</v>
      </c>
      <c r="F68" s="8" t="s">
        <v>3</v>
      </c>
      <c r="G68" s="8" t="s">
        <v>3</v>
      </c>
      <c r="H68" s="8" t="s">
        <v>3</v>
      </c>
      <c r="I68" s="8" t="s">
        <v>3</v>
      </c>
      <c r="J68" s="8" t="s">
        <v>3</v>
      </c>
      <c r="K68" s="8" t="s">
        <v>3</v>
      </c>
      <c r="L68" s="8" t="s">
        <v>3</v>
      </c>
      <c r="M68" s="8" t="s">
        <v>3</v>
      </c>
      <c r="N68" s="8" t="s">
        <v>3</v>
      </c>
      <c r="O68" s="8" t="s">
        <v>3</v>
      </c>
      <c r="P68" s="8" t="s">
        <v>3</v>
      </c>
      <c r="Q68" s="8" t="s">
        <v>3</v>
      </c>
      <c r="R68" s="8" t="s">
        <v>3</v>
      </c>
      <c r="S68" s="8" t="s">
        <v>3</v>
      </c>
      <c r="T68" s="8" t="s">
        <v>3</v>
      </c>
      <c r="U68" s="8" t="s">
        <v>3</v>
      </c>
      <c r="V68" s="8" t="s">
        <v>3</v>
      </c>
      <c r="W68" s="8" t="s">
        <v>3</v>
      </c>
      <c r="X68" s="8" t="s">
        <v>3</v>
      </c>
      <c r="Y68" s="8" t="s">
        <v>3</v>
      </c>
      <c r="Z68" s="8" t="s">
        <v>3</v>
      </c>
      <c r="AA68" s="8" t="s">
        <v>3</v>
      </c>
      <c r="AB68" s="8" t="s">
        <v>3</v>
      </c>
      <c r="AC68" s="8" t="s">
        <v>3</v>
      </c>
      <c r="AD68" s="8" t="s">
        <v>3</v>
      </c>
      <c r="AE68" s="8" t="s">
        <v>3</v>
      </c>
      <c r="AF68" s="8" t="s">
        <v>3</v>
      </c>
      <c r="AG68" s="8" t="s">
        <v>3</v>
      </c>
      <c r="AH68" s="8" t="s">
        <v>3</v>
      </c>
      <c r="AI68" s="8" t="s">
        <v>3</v>
      </c>
      <c r="AJ68" s="8" t="s">
        <v>3</v>
      </c>
      <c r="AK68" s="8" t="s">
        <v>3</v>
      </c>
      <c r="AL68" s="8" t="s">
        <v>3</v>
      </c>
      <c r="AM68" s="8" t="s">
        <v>3</v>
      </c>
      <c r="AN68" s="8" t="s">
        <v>3</v>
      </c>
      <c r="AO68" s="8" t="s">
        <v>3</v>
      </c>
      <c r="AP68" s="8" t="s">
        <v>3</v>
      </c>
      <c r="AQ68" s="8" t="s">
        <v>3</v>
      </c>
      <c r="AR68" s="8" t="s">
        <v>3</v>
      </c>
      <c r="AS68" s="8" t="s">
        <v>3</v>
      </c>
      <c r="AT68" s="8" t="s">
        <v>3</v>
      </c>
      <c r="AU68" s="8" t="s">
        <v>3</v>
      </c>
      <c r="AV68" s="8" t="s">
        <v>3</v>
      </c>
      <c r="AW68" s="8" t="s">
        <v>3</v>
      </c>
      <c r="AX68" s="8" t="s">
        <v>3</v>
      </c>
      <c r="AY68" s="8" t="s">
        <v>3</v>
      </c>
      <c r="AZ68" s="8" t="s">
        <v>3</v>
      </c>
      <c r="BA68" s="8" t="s">
        <v>3</v>
      </c>
      <c r="BB68" s="8" t="s">
        <v>3</v>
      </c>
      <c r="BC68" s="8" t="s">
        <v>3</v>
      </c>
      <c r="BD68" s="8" t="s">
        <v>3</v>
      </c>
      <c r="BE68" s="8" t="s">
        <v>3</v>
      </c>
      <c r="BF68" s="8" t="s">
        <v>3</v>
      </c>
      <c r="BG68" s="8" t="s">
        <v>3</v>
      </c>
      <c r="BH68" s="8" t="s">
        <v>3</v>
      </c>
      <c r="BI68" s="8">
        <v>97.212177570921654</v>
      </c>
      <c r="BJ68" s="8">
        <v>117.62963535623425</v>
      </c>
      <c r="BK68" s="8">
        <v>126.19861176254362</v>
      </c>
      <c r="BL68" s="8">
        <v>125.11131949205055</v>
      </c>
      <c r="BM68" s="8">
        <v>123.78860189027141</v>
      </c>
      <c r="BN68" s="8">
        <v>119.20754387242707</v>
      </c>
      <c r="BO68" s="8">
        <v>114.85410504471567</v>
      </c>
      <c r="BP68" s="8">
        <v>113.66006634541834</v>
      </c>
      <c r="BQ68" s="8">
        <v>118.55681214409964</v>
      </c>
      <c r="BR68" s="8">
        <v>120.37544502356673</v>
      </c>
      <c r="BS68" s="8">
        <v>113.14115926029562</v>
      </c>
      <c r="BT68" s="8">
        <v>108.90307903470139</v>
      </c>
      <c r="BU68" s="8">
        <v>102.51244526933441</v>
      </c>
      <c r="BV68" s="8">
        <v>104.36764864036435</v>
      </c>
      <c r="BW68" s="8">
        <v>111.46107763486157</v>
      </c>
      <c r="BX68" s="8">
        <v>108.74290568073452</v>
      </c>
      <c r="BY68" s="8">
        <v>105.99031988124518</v>
      </c>
      <c r="BZ68" s="8">
        <v>112.19439581937118</v>
      </c>
      <c r="CA68" s="8">
        <v>119.65236614001888</v>
      </c>
      <c r="CB68" s="8">
        <v>118.19222530951288</v>
      </c>
      <c r="CC68" s="8">
        <v>120.0107992234818</v>
      </c>
      <c r="CD68" s="8">
        <v>122.23222901986047</v>
      </c>
      <c r="CE68" s="8">
        <v>122.30287875381154</v>
      </c>
      <c r="CF68" s="8">
        <v>119.63962430147863</v>
      </c>
      <c r="CG68" s="8">
        <v>117.1486297103031</v>
      </c>
      <c r="CH68" s="8">
        <v>92.556019754763113</v>
      </c>
      <c r="CI68" s="8">
        <v>102.25644234377719</v>
      </c>
      <c r="CJ68" s="8">
        <v>99.822052495681405</v>
      </c>
      <c r="CK68" s="8">
        <v>103.43637479115368</v>
      </c>
      <c r="CL68" s="8">
        <v>94.631800414129927</v>
      </c>
      <c r="CM68" s="8">
        <v>88.830805182403807</v>
      </c>
      <c r="CN68" s="8">
        <v>99.446158410803051</v>
      </c>
      <c r="CO68" s="8">
        <v>100.5615598601003</v>
      </c>
      <c r="CP68" s="8">
        <v>102.9352340366902</v>
      </c>
      <c r="CQ68" s="8">
        <v>101.08980384551482</v>
      </c>
      <c r="CR68" s="8">
        <v>112.7587445089346</v>
      </c>
      <c r="CS68" s="8">
        <v>111.98482142125299</v>
      </c>
      <c r="CT68" s="8">
        <v>97.501379863523113</v>
      </c>
      <c r="CU68" s="8">
        <v>107.42098278535816</v>
      </c>
      <c r="CV68" s="8">
        <v>103.94621781672279</v>
      </c>
      <c r="CW68" s="8">
        <v>116.16107963619918</v>
      </c>
      <c r="CX68" s="8">
        <v>112.04241084451026</v>
      </c>
      <c r="CY68" s="8">
        <v>119.9678522549998</v>
      </c>
      <c r="CZ68" s="8">
        <v>121.35606161459523</v>
      </c>
      <c r="DA68" s="8">
        <v>122.47716083682326</v>
      </c>
      <c r="DB68" s="8">
        <v>120.04204396378123</v>
      </c>
      <c r="DC68" s="8">
        <v>121.13806706064544</v>
      </c>
      <c r="DD68" s="8">
        <v>127.60145696525595</v>
      </c>
      <c r="DE68" s="8">
        <v>131.02905492047952</v>
      </c>
      <c r="DF68" s="8">
        <v>134.51605274723647</v>
      </c>
      <c r="DG68" s="8">
        <v>133.87216004661201</v>
      </c>
      <c r="DH68" s="8">
        <v>131.11684704917869</v>
      </c>
      <c r="DI68" s="8">
        <v>128.34967018437086</v>
      </c>
      <c r="DJ68" s="8">
        <v>122.79296398151401</v>
      </c>
      <c r="DK68" s="8">
        <v>129.5818097590753</v>
      </c>
      <c r="DL68" s="8">
        <v>133.80011691389393</v>
      </c>
      <c r="DM68" s="8">
        <v>140.96130546148976</v>
      </c>
      <c r="DN68" s="8">
        <v>142.33930705483019</v>
      </c>
      <c r="DO68" s="8">
        <v>131.06965089028813</v>
      </c>
      <c r="DP68" s="8">
        <v>129.86894111386161</v>
      </c>
      <c r="DQ68" s="8">
        <v>144.04065674637621</v>
      </c>
      <c r="DR68" s="8">
        <v>135.75548729937199</v>
      </c>
      <c r="DS68" s="8">
        <v>131.69683091407595</v>
      </c>
      <c r="DT68" s="8">
        <v>140.15412091349594</v>
      </c>
      <c r="DU68" s="8">
        <v>155.11347401960424</v>
      </c>
      <c r="DV68" s="8">
        <v>164.06883954345585</v>
      </c>
      <c r="DW68" s="8">
        <v>169.64336121138879</v>
      </c>
      <c r="DX68" s="8">
        <v>156.3559105913873</v>
      </c>
      <c r="DY68" s="8">
        <v>162.54020170206564</v>
      </c>
      <c r="DZ68" s="8">
        <v>164.36567829168391</v>
      </c>
      <c r="EA68" s="8">
        <v>162.23617289755657</v>
      </c>
      <c r="EB68" s="8">
        <v>157.85605724523887</v>
      </c>
      <c r="EC68" s="8">
        <v>149.73526963796954</v>
      </c>
      <c r="ED68" s="8">
        <v>150.76765967319372</v>
      </c>
      <c r="EE68" s="8">
        <v>146.9427375620302</v>
      </c>
      <c r="EF68" s="8">
        <v>134.10583923731483</v>
      </c>
      <c r="EG68" s="8">
        <v>116.96941089544229</v>
      </c>
      <c r="EH68" s="8">
        <v>116.11524163084619</v>
      </c>
      <c r="EI68" s="8">
        <v>122.81220700785384</v>
      </c>
      <c r="EJ68" s="8">
        <v>137.05950060136109</v>
      </c>
      <c r="EK68" s="8">
        <v>136.76794730273463</v>
      </c>
      <c r="EL68" s="8">
        <v>145.58116590292397</v>
      </c>
      <c r="EM68" s="8">
        <v>147.23604625996785</v>
      </c>
      <c r="EN68" s="8">
        <v>137.01203850651333</v>
      </c>
      <c r="EO68" s="8">
        <v>146.33253856279245</v>
      </c>
      <c r="EP68" s="8">
        <v>147.04710338490256</v>
      </c>
      <c r="EQ68" s="8">
        <v>141.03702614521572</v>
      </c>
      <c r="ER68" s="8">
        <v>140.44613667880668</v>
      </c>
      <c r="ES68" s="8">
        <v>138.73169219711045</v>
      </c>
      <c r="ET68" s="8">
        <v>143.88940631158047</v>
      </c>
      <c r="EU68" s="8">
        <v>145.46658373141011</v>
      </c>
      <c r="EV68" s="8">
        <v>135.60184700226137</v>
      </c>
      <c r="EW68" s="8">
        <v>135.58073901141648</v>
      </c>
      <c r="EX68" s="8">
        <v>135.82398394847456</v>
      </c>
      <c r="EY68" s="8">
        <v>125.24230560262465</v>
      </c>
      <c r="EZ68" s="8">
        <v>128.00382750064415</v>
      </c>
      <c r="FA68" s="8">
        <v>123.44843144983557</v>
      </c>
      <c r="FB68" s="8">
        <v>126.75616834446978</v>
      </c>
      <c r="FC68" s="8">
        <v>124.10006228106882</v>
      </c>
      <c r="FD68" s="8">
        <v>128.52963777405068</v>
      </c>
      <c r="FE68" s="8">
        <v>131.40368845996841</v>
      </c>
      <c r="FF68" s="8">
        <v>128.53418010608451</v>
      </c>
      <c r="FG68" s="8">
        <v>129.41056744058943</v>
      </c>
      <c r="FH68" s="8">
        <v>138.92055763006081</v>
      </c>
      <c r="FI68" s="8">
        <v>135.45173727002486</v>
      </c>
      <c r="FJ68" s="8">
        <v>144.95566767520705</v>
      </c>
      <c r="FK68" s="8">
        <v>146.76588447506128</v>
      </c>
      <c r="FL68" s="8">
        <v>143.67049003685196</v>
      </c>
      <c r="FM68" s="8">
        <v>143.11467309825517</v>
      </c>
      <c r="FN68" s="8">
        <v>139.07643550218097</v>
      </c>
      <c r="FO68" s="8">
        <v>131.35573470643499</v>
      </c>
      <c r="FP68" s="8">
        <v>138.89000197148212</v>
      </c>
      <c r="FQ68" s="8">
        <v>150.31430829389845</v>
      </c>
      <c r="FR68" s="8">
        <v>142.08832081389994</v>
      </c>
      <c r="FS68" s="8">
        <v>138.75684938469701</v>
      </c>
      <c r="FT68" s="8">
        <v>137.38656571022264</v>
      </c>
      <c r="FU68" s="8">
        <v>132.51913124816929</v>
      </c>
      <c r="FV68" s="8">
        <v>140.36398951720804</v>
      </c>
      <c r="FW68" s="8">
        <v>136.66769783414711</v>
      </c>
      <c r="FX68" s="8">
        <v>139.73397557348017</v>
      </c>
      <c r="FY68" s="8">
        <v>134.70098252981859</v>
      </c>
      <c r="FZ68" s="8">
        <v>150.43758954975459</v>
      </c>
      <c r="GA68" s="8">
        <v>155.85058029148502</v>
      </c>
      <c r="GB68" s="8">
        <v>155.57829953880375</v>
      </c>
      <c r="GC68" s="8">
        <v>154.05474586850576</v>
      </c>
      <c r="GD68" s="8">
        <v>164.05820362996002</v>
      </c>
      <c r="GE68" s="8">
        <v>164.77335260646316</v>
      </c>
      <c r="GF68" s="8">
        <v>163.16737428860944</v>
      </c>
      <c r="GG68" s="8">
        <v>163.9915417297313</v>
      </c>
      <c r="GH68" s="8">
        <v>164.56029591202395</v>
      </c>
      <c r="GI68" s="8">
        <v>160.32782767333134</v>
      </c>
      <c r="GJ68" s="8">
        <v>162.15808767678024</v>
      </c>
      <c r="GK68" s="8">
        <v>158.45976534585125</v>
      </c>
      <c r="GL68" s="8">
        <v>165.50146428640795</v>
      </c>
      <c r="GM68" s="8">
        <v>162.82634447731166</v>
      </c>
      <c r="GN68" s="8">
        <v>170.66812616528139</v>
      </c>
      <c r="GO68" s="8">
        <v>162.64375729829194</v>
      </c>
      <c r="GP68" s="8">
        <v>160.43397891170204</v>
      </c>
      <c r="GQ68" s="8">
        <v>164.31695042415723</v>
      </c>
      <c r="GR68" s="8">
        <v>169.9454051341464</v>
      </c>
      <c r="GS68" s="8">
        <v>168.16307724799643</v>
      </c>
      <c r="GT68" s="8">
        <v>168.14187633616496</v>
      </c>
      <c r="GU68" s="8">
        <v>165.20112121523943</v>
      </c>
      <c r="GV68" s="8">
        <v>163.66590027629374</v>
      </c>
      <c r="GW68" s="8">
        <v>158.42012464671311</v>
      </c>
      <c r="GX68" s="8">
        <v>159.08317020114171</v>
      </c>
      <c r="GY68" s="8">
        <v>156.68738279928502</v>
      </c>
      <c r="GZ68" s="8">
        <v>155.56917587945065</v>
      </c>
      <c r="HA68" s="8">
        <v>157.32830443423651</v>
      </c>
      <c r="HB68" s="8">
        <v>157.93245978323537</v>
      </c>
      <c r="HC68" s="8">
        <v>160.60645554471373</v>
      </c>
      <c r="HD68" s="8">
        <v>167.18044413092636</v>
      </c>
      <c r="HE68" s="8">
        <v>165.69495130268581</v>
      </c>
      <c r="HF68" s="8">
        <v>172.24409704802804</v>
      </c>
      <c r="HG68" s="8">
        <v>168.2528392011931</v>
      </c>
      <c r="HH68" s="8">
        <v>169.50036236567269</v>
      </c>
      <c r="HI68" s="8">
        <v>169.04183314843644</v>
      </c>
      <c r="HJ68" s="8">
        <v>166.87392265598291</v>
      </c>
      <c r="HK68" s="8">
        <v>163.45607935076364</v>
      </c>
      <c r="HL68" s="8">
        <v>159.85367976242347</v>
      </c>
      <c r="HM68" s="8">
        <v>162.50347256304255</v>
      </c>
      <c r="HN68" s="8">
        <v>167.69461401415867</v>
      </c>
      <c r="HO68" s="8">
        <v>167.68715612942225</v>
      </c>
      <c r="HP68" s="8">
        <v>165.70448854505216</v>
      </c>
      <c r="HQ68" s="8">
        <v>166.20156277809221</v>
      </c>
      <c r="HR68" s="8">
        <v>169.53496291330114</v>
      </c>
      <c r="HS68" s="8">
        <v>166.57840242032819</v>
      </c>
      <c r="HT68" s="8">
        <v>161.102669029411</v>
      </c>
      <c r="HU68" s="8">
        <v>152.379874866633</v>
      </c>
      <c r="HV68" s="8">
        <v>145.14475665732266</v>
      </c>
      <c r="HW68" s="8">
        <v>140.18707420246218</v>
      </c>
      <c r="HX68" s="8">
        <v>136.41751089496532</v>
      </c>
      <c r="HY68" s="8">
        <v>137.54518647018321</v>
      </c>
      <c r="HZ68" s="8">
        <v>141.16487046300813</v>
      </c>
      <c r="IA68" s="8">
        <v>141.43926960298938</v>
      </c>
      <c r="IB68" s="8">
        <v>139.43500958013308</v>
      </c>
      <c r="IC68" s="8">
        <v>136.75973703322731</v>
      </c>
      <c r="ID68" s="8">
        <v>134.86114105372974</v>
      </c>
      <c r="IE68" s="8">
        <v>124.0434450711296</v>
      </c>
      <c r="IF68" s="8">
        <v>120.34668447392035</v>
      </c>
      <c r="IG68" s="8">
        <v>111.02589769452122</v>
      </c>
      <c r="IH68" s="8">
        <v>108.35189043520684</v>
      </c>
      <c r="II68" s="8">
        <v>113.4150635285644</v>
      </c>
      <c r="IJ68" s="8">
        <v>115.51547728835548</v>
      </c>
      <c r="IK68" s="8">
        <v>125.93852608365137</v>
      </c>
      <c r="IL68" s="8">
        <v>122.20856478050842</v>
      </c>
      <c r="IM68" s="8">
        <v>121.89961880407139</v>
      </c>
      <c r="IN68" s="8">
        <v>117.21879867724279</v>
      </c>
      <c r="IO68" s="8">
        <v>114.85337256973105</v>
      </c>
      <c r="IP68" s="8">
        <v>117.18118627176447</v>
      </c>
      <c r="IQ68" s="8">
        <v>112.04157119601798</v>
      </c>
      <c r="IR68" s="8">
        <v>109.10616530295381</v>
      </c>
      <c r="IS68" s="8">
        <v>99.279328499134564</v>
      </c>
      <c r="IT68" s="8">
        <v>102.82595367590784</v>
      </c>
      <c r="IU68" s="8">
        <v>103.2041859992248</v>
      </c>
      <c r="IV68" s="8">
        <v>103.46947040405729</v>
      </c>
      <c r="IW68" s="8">
        <v>104.88197347939432</v>
      </c>
      <c r="IX68" s="8">
        <v>115.9433348103082</v>
      </c>
      <c r="IY68" s="8">
        <v>107.5972551201711</v>
      </c>
      <c r="IZ68" s="8">
        <v>108.89168246952022</v>
      </c>
      <c r="JA68" s="8">
        <v>112.83061144559112</v>
      </c>
      <c r="JB68" s="8">
        <v>113.97938012734842</v>
      </c>
      <c r="JC68" s="8">
        <v>115.76114547990947</v>
      </c>
      <c r="JD68" s="8">
        <v>115.27322333531738</v>
      </c>
      <c r="JE68" s="8">
        <v>125.18406615713072</v>
      </c>
      <c r="JF68" s="8">
        <v>129.00383149457255</v>
      </c>
      <c r="JG68" s="8">
        <v>128.4406900512619</v>
      </c>
      <c r="JH68" s="8">
        <v>129.51946014966248</v>
      </c>
      <c r="JI68" s="8">
        <v>139.38820138644186</v>
      </c>
      <c r="JJ68" s="8">
        <v>136.14352196117656</v>
      </c>
      <c r="JK68" s="8">
        <v>146.82882394644855</v>
      </c>
      <c r="JL68" s="8">
        <v>137.73045497016258</v>
      </c>
      <c r="JM68" s="8">
        <v>127.26401591628344</v>
      </c>
      <c r="JN68" s="8">
        <v>140.20117543702858</v>
      </c>
      <c r="JO68" s="8">
        <v>138.03756675615389</v>
      </c>
      <c r="JP68" s="8">
        <v>137.86543556484423</v>
      </c>
      <c r="JQ68" s="8">
        <v>128.39548518990568</v>
      </c>
      <c r="JR68" s="8">
        <v>118.67679586897277</v>
      </c>
      <c r="JS68" s="8">
        <v>127.11074409963271</v>
      </c>
      <c r="JT68" s="8">
        <v>126.11494205117636</v>
      </c>
      <c r="JU68" s="8">
        <v>120.64523943897136</v>
      </c>
      <c r="JV68" s="8">
        <v>125.80682502333057</v>
      </c>
      <c r="JW68" s="8">
        <v>126.94754003691122</v>
      </c>
      <c r="JX68" s="8">
        <v>130.03812552296222</v>
      </c>
      <c r="JY68" s="8">
        <v>137.56572177276894</v>
      </c>
      <c r="JZ68" s="8">
        <v>134.20001479379388</v>
      </c>
      <c r="KA68" s="8">
        <v>134.04794516157813</v>
      </c>
      <c r="KB68" s="8">
        <v>127.54064807805304</v>
      </c>
      <c r="KC68" s="8">
        <v>136.82422672452228</v>
      </c>
      <c r="KD68" s="8">
        <v>119.80217192019173</v>
      </c>
      <c r="KE68" s="8">
        <v>125.45090086421817</v>
      </c>
      <c r="KF68" s="8">
        <v>121.74990954622753</v>
      </c>
      <c r="KG68" s="8">
        <v>127.97751049875041</v>
      </c>
      <c r="KH68" s="8">
        <v>129.24666772408133</v>
      </c>
      <c r="KI68" s="8">
        <v>134.78935732660179</v>
      </c>
      <c r="KJ68" s="8">
        <v>146.39877959627313</v>
      </c>
      <c r="KK68" s="8">
        <v>148.74508102146501</v>
      </c>
      <c r="KL68" s="8">
        <v>155.78234841761034</v>
      </c>
      <c r="KM68" s="8">
        <v>144.1973812862918</v>
      </c>
      <c r="KN68" s="8">
        <v>135.62258264750062</v>
      </c>
      <c r="KO68" s="8">
        <v>130.38566318600246</v>
      </c>
      <c r="KP68" s="8">
        <v>122.97108965191995</v>
      </c>
      <c r="KQ68" s="8">
        <v>126.52201613020576</v>
      </c>
      <c r="KR68" s="8">
        <v>128.49087568907842</v>
      </c>
      <c r="KS68" s="8">
        <v>128.15112328119889</v>
      </c>
      <c r="KT68" s="8">
        <v>122.56851353000827</v>
      </c>
      <c r="KU68" s="8">
        <v>133.41806311841012</v>
      </c>
      <c r="KV68" s="8">
        <v>128.37716835390592</v>
      </c>
      <c r="KW68" s="8">
        <v>129.24274143350772</v>
      </c>
      <c r="KX68" s="8">
        <v>136.1298916713788</v>
      </c>
      <c r="KY68" s="8">
        <v>134.25787681695954</v>
      </c>
      <c r="KZ68" s="8">
        <v>122.910418259555</v>
      </c>
      <c r="LA68" s="8">
        <v>124.04168978899882</v>
      </c>
      <c r="LB68" s="8">
        <v>131.68933990899828</v>
      </c>
      <c r="LC68" s="8">
        <v>133.25412041627095</v>
      </c>
      <c r="LD68" s="8">
        <v>132.6211342031057</v>
      </c>
      <c r="LE68" s="8">
        <v>136.59142297876414</v>
      </c>
      <c r="LF68" s="8">
        <v>135.21985061419318</v>
      </c>
      <c r="LG68" s="8">
        <v>142.0993196671329</v>
      </c>
      <c r="LH68" s="8">
        <f>[1]dez20!$BI$44</f>
        <v>143.03825763296979</v>
      </c>
      <c r="LI68" s="8">
        <f>[1]jan21!$BI$44</f>
        <v>145.48595418387697</v>
      </c>
      <c r="LJ68" s="8">
        <f>[1]fev21!$BI$44</f>
        <v>150.39136582658253</v>
      </c>
      <c r="LK68" s="8">
        <f>[1]mar21!$BI$44</f>
        <v>144.10113648614552</v>
      </c>
      <c r="LL68" s="8">
        <f>[1]abr21!$BI$44</f>
        <v>135.57585678345291</v>
      </c>
      <c r="LM68" s="8">
        <f>[1]mai21!$BI$44</f>
        <v>137.39625967379166</v>
      </c>
      <c r="LN68" s="8">
        <f>[1]jun21!$BI$44</f>
        <v>135.87285001701352</v>
      </c>
      <c r="LO68" s="8">
        <f>[1]jul21!$BI$44</f>
        <v>144.7952395152339</v>
      </c>
      <c r="LP68" s="8">
        <f>[1]ago21!$BI$44</f>
        <v>143.09398768778749</v>
      </c>
      <c r="LQ68" s="8">
        <f>[1]set21!$BI$44</f>
        <v>150.59119187033329</v>
      </c>
      <c r="LR68" s="8">
        <f>[1]out21!$BI$44</f>
        <v>144.86350403242815</v>
      </c>
      <c r="LS68" s="8">
        <f>[1]nov21!$BI$44</f>
        <v>143.73329142726632</v>
      </c>
      <c r="LT68" s="8">
        <f>[1]dez21!$BI$44</f>
        <v>147.24009667475462</v>
      </c>
      <c r="LU68" s="8">
        <f>[1]jan22!$BI$44</f>
        <v>131.68916040829762</v>
      </c>
      <c r="LV68" s="8">
        <f>[1]fev22!$BI$44</f>
        <v>127.88650791513544</v>
      </c>
      <c r="LW68" s="8">
        <f>[1]mar22!$BI$44</f>
        <v>132.90090956077492</v>
      </c>
      <c r="LX68" s="8">
        <f>[1]abr22!$BI$44</f>
        <v>133.87725962150725</v>
      </c>
      <c r="LY68" s="8">
        <f>[1]mai22!$BI$44</f>
        <v>133.26572545380779</v>
      </c>
      <c r="LZ68" s="8">
        <f>[1]jun22!$BI$44</f>
        <v>130.05178149166193</v>
      </c>
      <c r="MA68" s="8">
        <f>[1]jul22!$BI$44</f>
        <v>135.27400654676964</v>
      </c>
      <c r="MB68" s="8">
        <f>[1]ago22!$BI$44</f>
        <v>132.65731962018879</v>
      </c>
      <c r="MC68" s="8">
        <f>[1]set22!$BI$44</f>
        <v>139.47666105880964</v>
      </c>
      <c r="MD68" s="8">
        <f>[1]out22!$BI$44</f>
        <v>142.97636338850293</v>
      </c>
      <c r="ME68" s="8">
        <f>[1]nov22!$BI$44</f>
        <v>142.66796344093393</v>
      </c>
      <c r="MF68" s="8">
        <f>[1]dez22!$BI$44</f>
        <v>150.1259981621171</v>
      </c>
      <c r="MG68" s="8">
        <f>[1]jan23!$BI$44</f>
        <v>151.21771795923993</v>
      </c>
      <c r="MH68" s="8">
        <f>[1]fev23!$BI$44</f>
        <v>153.80132442364797</v>
      </c>
      <c r="MI68" s="8">
        <f>[1]mar23!$BI$44</f>
        <v>150.5099141882443</v>
      </c>
      <c r="MJ68" s="8">
        <f>[1]abr23!$BI$44</f>
        <v>150.08655528211747</v>
      </c>
      <c r="MK68" s="8">
        <f>[1]mai23!$BI$44</f>
        <v>145.94150320437777</v>
      </c>
      <c r="ML68" s="8">
        <f>[1]jun23!$BI$44</f>
        <v>146.96660674010255</v>
      </c>
      <c r="MM68" s="8">
        <f>[1]jul23!$BI$44</f>
        <v>140.03085053645779</v>
      </c>
      <c r="MN68" s="8">
        <f>[1]ago23!$BI$44</f>
        <v>152.14436048723289</v>
      </c>
      <c r="MO68" s="8">
        <f>[1]set23!$BI$44</f>
        <v>151.12769484169738</v>
      </c>
      <c r="MP68" s="8">
        <f>[1]out23!$BI$44</f>
        <v>148.87657395029865</v>
      </c>
      <c r="MQ68" s="8">
        <f>[1]nov23!$BI$44</f>
        <v>141.30078048993835</v>
      </c>
      <c r="MR68" s="8">
        <f>[1]dez23!$BI$44</f>
        <v>146.89074948091476</v>
      </c>
      <c r="MS68" s="8">
        <f>[1]jan24!$BI$44</f>
        <v>144.12995107854198</v>
      </c>
      <c r="MT68" s="8">
        <f>[1]fev24!$BI$44</f>
        <v>148.56358474548298</v>
      </c>
      <c r="MU68" s="8">
        <f>[1]mar24!$BI$44</f>
        <v>142.73865414067805</v>
      </c>
      <c r="MV68" s="8">
        <f>[1]abr24!$BI$44</f>
        <v>141.20960174227832</v>
      </c>
      <c r="MW68" s="8">
        <f>[1]mai24!$BI$44</f>
        <v>137.37621004012223</v>
      </c>
      <c r="MX68" s="8">
        <f>[1]jun24!$BI$44</f>
        <v>135.31381018525551</v>
      </c>
      <c r="MY68" s="8">
        <f>[1]jul24!$BI$44</f>
        <v>137.24134364897793</v>
      </c>
      <c r="MZ68" s="8">
        <f>[1]ago24!$BI$44</f>
        <v>135.18398529093116</v>
      </c>
      <c r="NA68" s="8">
        <f>[1]set24!$BI$44</f>
        <v>129.59483765701262</v>
      </c>
      <c r="NB68" s="8">
        <f>[1]out24!$BI$44</f>
        <v>129.49297741727028</v>
      </c>
      <c r="NC68" s="8">
        <f>[1]nov24!$BI$44</f>
        <v>131.16136910800759</v>
      </c>
      <c r="ND68" s="8">
        <f>[1]dez24!$BI$44</f>
        <v>130.13521189321131</v>
      </c>
      <c r="NE68" s="8">
        <f>[1]jan25!$BI$44</f>
        <v>128.41191331102706</v>
      </c>
      <c r="NF68" s="8">
        <f>[1]fev25!$BI$44</f>
        <v>124.56559091337897</v>
      </c>
      <c r="NG68" s="8">
        <f>[1]mar25!$BI$44</f>
        <v>116.21991901754343</v>
      </c>
      <c r="NH68" s="8">
        <f>[1]abr25!$BI$44</f>
        <v>117.34237802535581</v>
      </c>
      <c r="NI68" s="8">
        <f>[1]mai25!$BI$44</f>
        <v>120.01342764451071</v>
      </c>
      <c r="NJ68" s="8">
        <f>[1]jun25!$BI$44</f>
        <v>119.85190247463129</v>
      </c>
      <c r="NK68" s="8">
        <f>[1]jul25!$BI$44</f>
        <v>112.60124788481637</v>
      </c>
      <c r="NL68" s="8">
        <f>[1]ago25!$BI$44</f>
        <v>117.24793530623886</v>
      </c>
      <c r="NM68" s="8">
        <f>[1]set25!$BI$44</f>
        <v>115.79918385438548</v>
      </c>
      <c r="NN68" s="8">
        <f>[1]out25!$BI$44</f>
        <v>117.5507336283341</v>
      </c>
      <c r="NO68" s="8">
        <f>[1]nov25!$BI$44</f>
        <v>124.14813479815246</v>
      </c>
      <c r="NP68" s="8">
        <f>[1]dez25!$BI$44</f>
        <v>129.57137380192873</v>
      </c>
      <c r="NQ68" s="8">
        <f>[1]jan26!$BI$44</f>
        <v>131.90503925742743</v>
      </c>
      <c r="NR68" s="8">
        <f>[1]fev26!$BI$44</f>
        <v>134.28931067335645</v>
      </c>
      <c r="NS68" s="8">
        <f>[1]mar26!$BI$44</f>
        <v>132.33577462908079</v>
      </c>
      <c r="NT68" s="8">
        <f>[1]abr26!$BI$44</f>
        <v>121.16471191584452</v>
      </c>
      <c r="NU68" s="8">
        <f>[1]mai26!$BI$44</f>
        <v>128.17375281726132</v>
      </c>
    </row>
    <row r="69" spans="1:385" ht="15.5" thickBot="1" x14ac:dyDescent="0.9">
      <c r="A69" s="11" t="s">
        <v>23</v>
      </c>
      <c r="B69" s="11" t="s">
        <v>3</v>
      </c>
      <c r="C69" s="11" t="s">
        <v>3</v>
      </c>
      <c r="D69" s="11" t="s">
        <v>3</v>
      </c>
      <c r="E69" s="11" t="s">
        <v>3</v>
      </c>
      <c r="F69" s="11" t="s">
        <v>3</v>
      </c>
      <c r="G69" s="11" t="s">
        <v>3</v>
      </c>
      <c r="H69" s="11" t="s">
        <v>3</v>
      </c>
      <c r="I69" s="11" t="s">
        <v>3</v>
      </c>
      <c r="J69" s="11" t="s">
        <v>3</v>
      </c>
      <c r="K69" s="11" t="s">
        <v>3</v>
      </c>
      <c r="L69" s="11" t="s">
        <v>3</v>
      </c>
      <c r="M69" s="11" t="s">
        <v>3</v>
      </c>
      <c r="N69" s="11" t="s">
        <v>3</v>
      </c>
      <c r="O69" s="11" t="s">
        <v>3</v>
      </c>
      <c r="P69" s="11" t="s">
        <v>3</v>
      </c>
      <c r="Q69" s="11" t="s">
        <v>3</v>
      </c>
      <c r="R69" s="11" t="s">
        <v>3</v>
      </c>
      <c r="S69" s="11" t="s">
        <v>3</v>
      </c>
      <c r="T69" s="11" t="s">
        <v>3</v>
      </c>
      <c r="U69" s="11" t="s">
        <v>3</v>
      </c>
      <c r="V69" s="11" t="s">
        <v>3</v>
      </c>
      <c r="W69" s="11" t="s">
        <v>3</v>
      </c>
      <c r="X69" s="11" t="s">
        <v>3</v>
      </c>
      <c r="Y69" s="11" t="s">
        <v>3</v>
      </c>
      <c r="Z69" s="11" t="s">
        <v>3</v>
      </c>
      <c r="AA69" s="11" t="s">
        <v>3</v>
      </c>
      <c r="AB69" s="11" t="s">
        <v>3</v>
      </c>
      <c r="AC69" s="11" t="s">
        <v>3</v>
      </c>
      <c r="AD69" s="11" t="s">
        <v>3</v>
      </c>
      <c r="AE69" s="11" t="s">
        <v>3</v>
      </c>
      <c r="AF69" s="11" t="s">
        <v>3</v>
      </c>
      <c r="AG69" s="11" t="s">
        <v>3</v>
      </c>
      <c r="AH69" s="11" t="s">
        <v>3</v>
      </c>
      <c r="AI69" s="11" t="s">
        <v>3</v>
      </c>
      <c r="AJ69" s="11" t="s">
        <v>3</v>
      </c>
      <c r="AK69" s="11" t="s">
        <v>3</v>
      </c>
      <c r="AL69" s="11" t="s">
        <v>3</v>
      </c>
      <c r="AM69" s="11" t="s">
        <v>3</v>
      </c>
      <c r="AN69" s="11" t="s">
        <v>3</v>
      </c>
      <c r="AO69" s="11" t="s">
        <v>3</v>
      </c>
      <c r="AP69" s="11" t="s">
        <v>3</v>
      </c>
      <c r="AQ69" s="11" t="s">
        <v>3</v>
      </c>
      <c r="AR69" s="11" t="s">
        <v>3</v>
      </c>
      <c r="AS69" s="11" t="s">
        <v>3</v>
      </c>
      <c r="AT69" s="11" t="s">
        <v>3</v>
      </c>
      <c r="AU69" s="11" t="s">
        <v>3</v>
      </c>
      <c r="AV69" s="11" t="s">
        <v>3</v>
      </c>
      <c r="AW69" s="11" t="s">
        <v>3</v>
      </c>
      <c r="AX69" s="11" t="s">
        <v>3</v>
      </c>
      <c r="AY69" s="11" t="s">
        <v>3</v>
      </c>
      <c r="AZ69" s="11" t="s">
        <v>3</v>
      </c>
      <c r="BA69" s="11" t="s">
        <v>3</v>
      </c>
      <c r="BB69" s="11" t="s">
        <v>3</v>
      </c>
      <c r="BC69" s="11" t="s">
        <v>3</v>
      </c>
      <c r="BD69" s="11" t="s">
        <v>3</v>
      </c>
      <c r="BE69" s="11" t="s">
        <v>3</v>
      </c>
      <c r="BF69" s="11" t="s">
        <v>3</v>
      </c>
      <c r="BG69" s="11" t="s">
        <v>3</v>
      </c>
      <c r="BH69" s="11" t="s">
        <v>3</v>
      </c>
      <c r="BI69" s="11">
        <v>92.881634259588168</v>
      </c>
      <c r="BJ69" s="11">
        <v>106.16149908196519</v>
      </c>
      <c r="BK69" s="11">
        <v>114.62273078323663</v>
      </c>
      <c r="BL69" s="11">
        <v>114.97678881584328</v>
      </c>
      <c r="BM69" s="11">
        <v>119.98471153949527</v>
      </c>
      <c r="BN69" s="11">
        <v>116.47855605687066</v>
      </c>
      <c r="BO69" s="11">
        <v>111.77848556152939</v>
      </c>
      <c r="BP69" s="11">
        <v>117.52648222903684</v>
      </c>
      <c r="BQ69" s="11">
        <v>124.07174242264587</v>
      </c>
      <c r="BR69" s="11">
        <v>123.08513075424717</v>
      </c>
      <c r="BS69" s="11">
        <v>114.30479047324999</v>
      </c>
      <c r="BT69" s="11">
        <v>110.91686247803945</v>
      </c>
      <c r="BU69" s="11">
        <v>103.66491459670485</v>
      </c>
      <c r="BV69" s="11">
        <v>113.20559082763688</v>
      </c>
      <c r="BW69" s="11">
        <v>119.0126214160216</v>
      </c>
      <c r="BX69" s="11">
        <v>103.04640063489025</v>
      </c>
      <c r="BY69" s="11">
        <v>103.59355192825704</v>
      </c>
      <c r="BZ69" s="11">
        <v>110.83914577841355</v>
      </c>
      <c r="CA69" s="11">
        <v>113.74262602712784</v>
      </c>
      <c r="CB69" s="11">
        <v>114.98454302255855</v>
      </c>
      <c r="CC69" s="11">
        <v>110.74897194903649</v>
      </c>
      <c r="CD69" s="11">
        <v>116.4816255378673</v>
      </c>
      <c r="CE69" s="11">
        <v>118.35152149326031</v>
      </c>
      <c r="CF69" s="11">
        <v>111.22523851799991</v>
      </c>
      <c r="CG69" s="11">
        <v>111.8483266108954</v>
      </c>
      <c r="CH69" s="11">
        <v>84.13249855078449</v>
      </c>
      <c r="CI69" s="11">
        <v>95.718034848110378</v>
      </c>
      <c r="CJ69" s="11">
        <v>95.741399880008842</v>
      </c>
      <c r="CK69" s="11">
        <v>106.11339888555388</v>
      </c>
      <c r="CL69" s="11">
        <v>89.802034427324514</v>
      </c>
      <c r="CM69" s="11">
        <v>84.220116485913721</v>
      </c>
      <c r="CN69" s="11">
        <v>91.573034232845899</v>
      </c>
      <c r="CO69" s="11">
        <v>94.144259816788335</v>
      </c>
      <c r="CP69" s="11">
        <v>99.55495539281911</v>
      </c>
      <c r="CQ69" s="11">
        <v>99.460609838447581</v>
      </c>
      <c r="CR69" s="11">
        <v>106.94998530679007</v>
      </c>
      <c r="CS69" s="11">
        <v>107.75459598244467</v>
      </c>
      <c r="CT69" s="11">
        <v>94.505614510315155</v>
      </c>
      <c r="CU69" s="11">
        <v>101.08556990432521</v>
      </c>
      <c r="CV69" s="11">
        <v>102.10028938108263</v>
      </c>
      <c r="CW69" s="11">
        <v>110.89837202913877</v>
      </c>
      <c r="CX69" s="11">
        <v>109.65478471956897</v>
      </c>
      <c r="CY69" s="11">
        <v>116.06151086859082</v>
      </c>
      <c r="CZ69" s="11">
        <v>122.62752835230926</v>
      </c>
      <c r="DA69" s="11">
        <v>121.21159003020905</v>
      </c>
      <c r="DB69" s="11">
        <v>124.5541049097861</v>
      </c>
      <c r="DC69" s="11">
        <v>122.6968095813919</v>
      </c>
      <c r="DD69" s="11">
        <v>126.09426895815862</v>
      </c>
      <c r="DE69" s="11">
        <v>137.00910884868668</v>
      </c>
      <c r="DF69" s="11">
        <v>145.52281937844555</v>
      </c>
      <c r="DG69" s="11">
        <v>137.77306566306839</v>
      </c>
      <c r="DH69" s="11">
        <v>134.08227280915062</v>
      </c>
      <c r="DI69" s="11">
        <v>125.61198400593014</v>
      </c>
      <c r="DJ69" s="11">
        <v>123.85848645495632</v>
      </c>
      <c r="DK69" s="11">
        <v>126.3057238871796</v>
      </c>
      <c r="DL69" s="11">
        <v>136.65269328087004</v>
      </c>
      <c r="DM69" s="11">
        <v>145.6351711458033</v>
      </c>
      <c r="DN69" s="11">
        <v>143.79152939034574</v>
      </c>
      <c r="DO69" s="11">
        <v>131.90452042030844</v>
      </c>
      <c r="DP69" s="11">
        <v>116.26596075439032</v>
      </c>
      <c r="DQ69" s="11">
        <v>133.73838865445182</v>
      </c>
      <c r="DR69" s="11">
        <v>127.46872393775368</v>
      </c>
      <c r="DS69" s="11">
        <v>132.78054933335656</v>
      </c>
      <c r="DT69" s="11">
        <v>135.64199152912806</v>
      </c>
      <c r="DU69" s="11">
        <v>143.3662125229645</v>
      </c>
      <c r="DV69" s="11">
        <v>157.69865907419657</v>
      </c>
      <c r="DW69" s="11">
        <v>161.97616634908658</v>
      </c>
      <c r="DX69" s="11">
        <v>150.08339400565137</v>
      </c>
      <c r="DY69" s="11">
        <v>152.91297971693396</v>
      </c>
      <c r="DZ69" s="11">
        <v>156.16345427289767</v>
      </c>
      <c r="EA69" s="11">
        <v>152.20651442411597</v>
      </c>
      <c r="EB69" s="11">
        <v>151.45207579932989</v>
      </c>
      <c r="EC69" s="11">
        <v>139.2817044741966</v>
      </c>
      <c r="ED69" s="11">
        <v>137.47400815868778</v>
      </c>
      <c r="EE69" s="11">
        <v>143.53320857358321</v>
      </c>
      <c r="EF69" s="11">
        <v>125.02667753801873</v>
      </c>
      <c r="EG69" s="11">
        <v>107.44342923713076</v>
      </c>
      <c r="EH69" s="11">
        <v>107.94390481312637</v>
      </c>
      <c r="EI69" s="11">
        <v>110.71500009409033</v>
      </c>
      <c r="EJ69" s="11">
        <v>125.22088606184663</v>
      </c>
      <c r="EK69" s="11">
        <v>132.84728573609772</v>
      </c>
      <c r="EL69" s="11">
        <v>142.91285305348035</v>
      </c>
      <c r="EM69" s="11">
        <v>135.44318210182436</v>
      </c>
      <c r="EN69" s="11">
        <v>131.26314641414785</v>
      </c>
      <c r="EO69" s="11">
        <v>136.07318689538766</v>
      </c>
      <c r="EP69" s="11">
        <v>130.69357875585888</v>
      </c>
      <c r="EQ69" s="11">
        <v>134.20642570736024</v>
      </c>
      <c r="ER69" s="11">
        <v>122.9903215997155</v>
      </c>
      <c r="ES69" s="11">
        <v>130.10106043984155</v>
      </c>
      <c r="ET69" s="11">
        <v>128.56630317929529</v>
      </c>
      <c r="EU69" s="11">
        <v>133.92724927933713</v>
      </c>
      <c r="EV69" s="11">
        <v>125.3111369800061</v>
      </c>
      <c r="EW69" s="11">
        <v>126.09972843802572</v>
      </c>
      <c r="EX69" s="11">
        <v>125.18543507981639</v>
      </c>
      <c r="EY69" s="11">
        <v>123.83988141420456</v>
      </c>
      <c r="EZ69" s="11">
        <v>114.08913382357809</v>
      </c>
      <c r="FA69" s="11">
        <v>113.47716873574717</v>
      </c>
      <c r="FB69" s="11">
        <v>119.34348786201923</v>
      </c>
      <c r="FC69" s="11">
        <v>122.1875606915596</v>
      </c>
      <c r="FD69" s="11">
        <v>122.49783049667953</v>
      </c>
      <c r="FE69" s="11">
        <v>116.47753976666569</v>
      </c>
      <c r="FF69" s="11">
        <v>117.19563330881671</v>
      </c>
      <c r="FG69" s="11">
        <v>122.96880064938131</v>
      </c>
      <c r="FH69" s="11">
        <v>131.16822847852006</v>
      </c>
      <c r="FI69" s="11">
        <v>134.91835230796067</v>
      </c>
      <c r="FJ69" s="11">
        <v>138.5142119635623</v>
      </c>
      <c r="FK69" s="11">
        <v>138.70990111681047</v>
      </c>
      <c r="FL69" s="11">
        <v>141.50132900105331</v>
      </c>
      <c r="FM69" s="11">
        <v>140.58666035591685</v>
      </c>
      <c r="FN69" s="11">
        <v>131.28354369194881</v>
      </c>
      <c r="FO69" s="11">
        <v>115.72130206740755</v>
      </c>
      <c r="FP69" s="11">
        <v>128.61079677780629</v>
      </c>
      <c r="FQ69" s="11">
        <v>136.01483051953662</v>
      </c>
      <c r="FR69" s="11">
        <v>140.12815631048352</v>
      </c>
      <c r="FS69" s="11">
        <v>132.10019350160616</v>
      </c>
      <c r="FT69" s="11">
        <v>124.39922131012679</v>
      </c>
      <c r="FU69" s="11">
        <v>125.59884418531702</v>
      </c>
      <c r="FV69" s="11">
        <v>133.13431418908945</v>
      </c>
      <c r="FW69" s="11">
        <v>154.52096789651259</v>
      </c>
      <c r="FX69" s="11">
        <v>124.64914752596836</v>
      </c>
      <c r="FY69" s="11">
        <v>134.24999299672331</v>
      </c>
      <c r="FZ69" s="11">
        <v>143.40826034948665</v>
      </c>
      <c r="GA69" s="11">
        <v>146.03699839256475</v>
      </c>
      <c r="GB69" s="11">
        <v>148.65781683746147</v>
      </c>
      <c r="GC69" s="11">
        <v>152.5256673454559</v>
      </c>
      <c r="GD69" s="11">
        <v>161.29413329214427</v>
      </c>
      <c r="GE69" s="11">
        <v>159.397649354772</v>
      </c>
      <c r="GF69" s="11">
        <v>158.41539823107243</v>
      </c>
      <c r="GG69" s="11">
        <v>164.58378835782798</v>
      </c>
      <c r="GH69" s="11">
        <v>159.40860459010912</v>
      </c>
      <c r="GI69" s="11">
        <v>159.47709047923965</v>
      </c>
      <c r="GJ69" s="11">
        <v>158.24620184716147</v>
      </c>
      <c r="GK69" s="11">
        <v>157.51162301922997</v>
      </c>
      <c r="GL69" s="11">
        <v>162.09797143789771</v>
      </c>
      <c r="GM69" s="11">
        <v>155.87776233843945</v>
      </c>
      <c r="GN69" s="11">
        <v>159.80939487787705</v>
      </c>
      <c r="GO69" s="11">
        <v>160.6069970071228</v>
      </c>
      <c r="GP69" s="11">
        <v>149.77608910651932</v>
      </c>
      <c r="GQ69" s="11">
        <v>156.08514508155545</v>
      </c>
      <c r="GR69" s="11">
        <v>160.17613411183115</v>
      </c>
      <c r="GS69" s="11">
        <v>159.40765228344605</v>
      </c>
      <c r="GT69" s="11">
        <v>164.41282555023099</v>
      </c>
      <c r="GU69" s="11">
        <v>159.64229683503274</v>
      </c>
      <c r="GV69" s="11">
        <v>162.38375903627349</v>
      </c>
      <c r="GW69" s="11">
        <v>150.81539392376962</v>
      </c>
      <c r="GX69" s="11">
        <v>151.86285769346381</v>
      </c>
      <c r="GY69" s="11">
        <v>150.58175282510103</v>
      </c>
      <c r="GZ69" s="11">
        <v>153.49860594095051</v>
      </c>
      <c r="HA69" s="11">
        <v>151.73866751312462</v>
      </c>
      <c r="HB69" s="11">
        <v>146.84859591723099</v>
      </c>
      <c r="HC69" s="11">
        <v>157.70263028846315</v>
      </c>
      <c r="HD69" s="11">
        <v>156.69599279811322</v>
      </c>
      <c r="HE69" s="11">
        <v>157.34797884032241</v>
      </c>
      <c r="HF69" s="11">
        <v>170.78517149340368</v>
      </c>
      <c r="HG69" s="11">
        <v>161.73120694071864</v>
      </c>
      <c r="HH69" s="11">
        <v>160.62142198062372</v>
      </c>
      <c r="HI69" s="11">
        <v>165.25230637858863</v>
      </c>
      <c r="HJ69" s="11">
        <v>159.51241554775297</v>
      </c>
      <c r="HK69" s="11">
        <v>159.6254796525744</v>
      </c>
      <c r="HL69" s="11">
        <v>151.53809318988161</v>
      </c>
      <c r="HM69" s="11">
        <v>153.31687656709585</v>
      </c>
      <c r="HN69" s="11">
        <v>154.48743091243804</v>
      </c>
      <c r="HO69" s="11">
        <v>159.46002475544188</v>
      </c>
      <c r="HP69" s="11">
        <v>158.43400319832153</v>
      </c>
      <c r="HQ69" s="11">
        <v>159.18599659652884</v>
      </c>
      <c r="HR69" s="11">
        <v>159.66032137861583</v>
      </c>
      <c r="HS69" s="11">
        <v>156.72893979600315</v>
      </c>
      <c r="HT69" s="11">
        <v>151.22693396017937</v>
      </c>
      <c r="HU69" s="11">
        <v>136.97570708585417</v>
      </c>
      <c r="HV69" s="11">
        <v>140.59805506950667</v>
      </c>
      <c r="HW69" s="11">
        <v>131.65430031038747</v>
      </c>
      <c r="HX69" s="11">
        <v>127.43966455397737</v>
      </c>
      <c r="HY69" s="11">
        <v>130.63887278523842</v>
      </c>
      <c r="HZ69" s="11">
        <v>135.85792443372023</v>
      </c>
      <c r="IA69" s="11">
        <v>134.32764028577125</v>
      </c>
      <c r="IB69" s="11">
        <v>129.10672843358066</v>
      </c>
      <c r="IC69" s="11">
        <v>126.28289131067079</v>
      </c>
      <c r="ID69" s="11">
        <v>127.97552696329592</v>
      </c>
      <c r="IE69" s="11">
        <v>117.07099234002258</v>
      </c>
      <c r="IF69" s="11">
        <v>108.37310644322611</v>
      </c>
      <c r="IG69" s="11">
        <v>102.91383019275607</v>
      </c>
      <c r="IH69" s="11">
        <v>99.555421130473249</v>
      </c>
      <c r="II69" s="11">
        <v>103.79415363751006</v>
      </c>
      <c r="IJ69" s="11">
        <v>103.17254260668749</v>
      </c>
      <c r="IK69" s="11">
        <v>116.35601541314132</v>
      </c>
      <c r="IL69" s="11">
        <v>120.70590494805516</v>
      </c>
      <c r="IM69" s="11">
        <v>128.44511567366018</v>
      </c>
      <c r="IN69" s="11">
        <v>113.45613080937049</v>
      </c>
      <c r="IO69" s="11">
        <v>112.62538256272855</v>
      </c>
      <c r="IP69" s="11">
        <v>111.573558193355</v>
      </c>
      <c r="IQ69" s="11">
        <v>104.72923342135584</v>
      </c>
      <c r="IR69" s="11">
        <v>100.45454158459195</v>
      </c>
      <c r="IS69" s="11">
        <v>97.78619676925932</v>
      </c>
      <c r="IT69" s="11">
        <v>99.440392216080298</v>
      </c>
      <c r="IU69" s="11">
        <v>94.878992788497612</v>
      </c>
      <c r="IV69" s="11">
        <v>98.433325776173561</v>
      </c>
      <c r="IW69" s="11">
        <v>99.029408810270411</v>
      </c>
      <c r="IX69" s="11">
        <v>101.81613628154237</v>
      </c>
      <c r="IY69" s="11">
        <v>104.40613831845015</v>
      </c>
      <c r="IZ69" s="11">
        <v>102.98767076314228</v>
      </c>
      <c r="JA69" s="11">
        <v>106.27143557501866</v>
      </c>
      <c r="JB69" s="11">
        <v>114.99268415036329</v>
      </c>
      <c r="JC69" s="11">
        <v>108.99881416060219</v>
      </c>
      <c r="JD69" s="11">
        <v>105.44792607222321</v>
      </c>
      <c r="JE69" s="11">
        <v>111.14942940498734</v>
      </c>
      <c r="JF69" s="11">
        <v>127.68959970108499</v>
      </c>
      <c r="JG69" s="11">
        <v>128.82372087035478</v>
      </c>
      <c r="JH69" s="11">
        <v>131.54804053068173</v>
      </c>
      <c r="JI69" s="11">
        <v>138.71763499180932</v>
      </c>
      <c r="JJ69" s="11">
        <v>139.00569917923929</v>
      </c>
      <c r="JK69" s="11">
        <v>138.74840759551148</v>
      </c>
      <c r="JL69" s="11">
        <v>133.51067943243677</v>
      </c>
      <c r="JM69" s="11">
        <v>121.18671465413122</v>
      </c>
      <c r="JN69" s="11">
        <v>139.56841008817742</v>
      </c>
      <c r="JO69" s="11">
        <v>137.32335174303498</v>
      </c>
      <c r="JP69" s="11">
        <v>128.05289364436354</v>
      </c>
      <c r="JQ69" s="11">
        <v>127.82682311142078</v>
      </c>
      <c r="JR69" s="11">
        <v>121.0110857023394</v>
      </c>
      <c r="JS69" s="11">
        <v>123.19244397038021</v>
      </c>
      <c r="JT69" s="11">
        <v>117.73896167909436</v>
      </c>
      <c r="JU69" s="11">
        <v>117.30808047341964</v>
      </c>
      <c r="JV69" s="11">
        <v>117.60723159026971</v>
      </c>
      <c r="JW69" s="11">
        <v>121.83576106950112</v>
      </c>
      <c r="JX69" s="11">
        <v>122.57004800555281</v>
      </c>
      <c r="JY69" s="11">
        <v>130.66072998231198</v>
      </c>
      <c r="JZ69" s="11">
        <v>136.01109566330754</v>
      </c>
      <c r="KA69" s="11">
        <v>126.9418300728111</v>
      </c>
      <c r="KB69" s="11">
        <v>124.64605283294118</v>
      </c>
      <c r="KC69" s="11">
        <v>127.53540880076496</v>
      </c>
      <c r="KD69" s="11">
        <v>123.91209049720032</v>
      </c>
      <c r="KE69" s="11">
        <v>115.04723453514355</v>
      </c>
      <c r="KF69" s="11">
        <v>113.4850135914085</v>
      </c>
      <c r="KG69" s="11">
        <v>118.56358172105139</v>
      </c>
      <c r="KH69" s="11">
        <v>124.28496602472529</v>
      </c>
      <c r="KI69" s="11">
        <v>134.90027736005752</v>
      </c>
      <c r="KJ69" s="11">
        <v>153.4329157274436</v>
      </c>
      <c r="KK69" s="11">
        <v>152.61440243799356</v>
      </c>
      <c r="KL69" s="11">
        <v>160.2581287193274</v>
      </c>
      <c r="KM69" s="11">
        <v>144.33775392700053</v>
      </c>
      <c r="KN69" s="11">
        <v>138.3511221823384</v>
      </c>
      <c r="KO69" s="11">
        <v>131.56477583163345</v>
      </c>
      <c r="KP69" s="11">
        <v>122.76305717841478</v>
      </c>
      <c r="KQ69" s="11">
        <v>126.86724566265461</v>
      </c>
      <c r="KR69" s="11">
        <v>132.05542425276883</v>
      </c>
      <c r="KS69" s="11">
        <v>120.81353882491685</v>
      </c>
      <c r="KT69" s="11">
        <v>123.36774430986232</v>
      </c>
      <c r="KU69" s="11">
        <v>128.795362607345</v>
      </c>
      <c r="KV69" s="11">
        <v>128.31896373395281</v>
      </c>
      <c r="KW69" s="11">
        <v>135.43785336257204</v>
      </c>
      <c r="KX69" s="11">
        <v>143.76754129974805</v>
      </c>
      <c r="KY69" s="11">
        <v>136.43313695098172</v>
      </c>
      <c r="KZ69" s="11">
        <v>122.67365663942805</v>
      </c>
      <c r="LA69" s="11">
        <v>110.2959504797246</v>
      </c>
      <c r="LB69" s="11">
        <v>105.93733261071127</v>
      </c>
      <c r="LC69" s="11">
        <v>119.34487232256818</v>
      </c>
      <c r="LD69" s="11">
        <v>126.52596515541656</v>
      </c>
      <c r="LE69" s="11">
        <v>134.51582909653959</v>
      </c>
      <c r="LF69" s="11">
        <v>134.33318955164972</v>
      </c>
      <c r="LG69" s="11">
        <v>138.03751647319584</v>
      </c>
      <c r="LH69" s="11">
        <f>[1]dez20!$BI$45</f>
        <v>140.50805364458378</v>
      </c>
      <c r="LI69" s="11">
        <f>[1]jan21!$BI$45</f>
        <v>141.78152679167985</v>
      </c>
      <c r="LJ69" s="11">
        <f>[1]fev21!$BI$45</f>
        <v>136.36322591582407</v>
      </c>
      <c r="LK69" s="11">
        <f>[1]mar21!$BI$45</f>
        <v>137.46126842612506</v>
      </c>
      <c r="LL69" s="11">
        <f>[1]abr21!$BI$45</f>
        <v>126.36559628773101</v>
      </c>
      <c r="LM69" s="11">
        <f>[1]mai21!$BI$45</f>
        <v>129.90009932586918</v>
      </c>
      <c r="LN69" s="11">
        <f>[1]jun21!$BI$45</f>
        <v>138.31671663510431</v>
      </c>
      <c r="LO69" s="11">
        <f>[1]jul21!$BI$45</f>
        <v>142.17358427323086</v>
      </c>
      <c r="LP69" s="11">
        <f>[1]ago21!$BI$45</f>
        <v>145.10208678443323</v>
      </c>
      <c r="LQ69" s="11">
        <f>[1]set21!$BI$45</f>
        <v>144.3576556219372</v>
      </c>
      <c r="LR69" s="11">
        <f>[1]out21!$BI$45</f>
        <v>139.66328496589122</v>
      </c>
      <c r="LS69" s="11">
        <f>[1]nov21!$BI$45</f>
        <v>139.74021092140887</v>
      </c>
      <c r="LT69" s="11">
        <f>[1]dez21!$BI$45</f>
        <v>137.43250592148163</v>
      </c>
      <c r="LU69" s="11">
        <f>[1]jan22!$BI$45</f>
        <v>136.79627980764334</v>
      </c>
      <c r="LV69" s="11">
        <f>[1]fev22!$BI$45</f>
        <v>129.9049217721828</v>
      </c>
      <c r="LW69" s="11">
        <f>[1]mar22!$BI$45</f>
        <v>126.57826523109536</v>
      </c>
      <c r="LX69" s="11">
        <f>[1]abr22!$BI$45</f>
        <v>118.32491926155156</v>
      </c>
      <c r="LY69" s="11">
        <f>[1]mai22!$BI$45</f>
        <v>124.56332162701121</v>
      </c>
      <c r="LZ69" s="11">
        <f>[1]jun22!$BI$45</f>
        <v>126.0541141874719</v>
      </c>
      <c r="MA69" s="11">
        <f>[1]jul22!$BI$45</f>
        <v>119.52328615092411</v>
      </c>
      <c r="MB69" s="11">
        <f>[1]ago22!$BI$45</f>
        <v>128.67707179039314</v>
      </c>
      <c r="MC69" s="11">
        <f>[1]set22!$BI$45</f>
        <v>133.80657626518791</v>
      </c>
      <c r="MD69" s="11">
        <f>[1]out22!$BI$45</f>
        <v>137.19902225230743</v>
      </c>
      <c r="ME69" s="11">
        <f>[1]nov22!$BI$45</f>
        <v>136.57635814784683</v>
      </c>
      <c r="MF69" s="11">
        <f>[1]dez22!$BI$45</f>
        <v>138.05715009893285</v>
      </c>
      <c r="MG69" s="11">
        <f>[1]jan23!$BI$45</f>
        <v>139.20672535699111</v>
      </c>
      <c r="MH69" s="11">
        <f>[1]fev23!$BI$45</f>
        <v>140.78516502911248</v>
      </c>
      <c r="MI69" s="11">
        <f>[1]mar23!$BI$45</f>
        <v>138.18607821571911</v>
      </c>
      <c r="MJ69" s="11">
        <f>[1]abr23!$BI$45</f>
        <v>133.70828599837171</v>
      </c>
      <c r="MK69" s="11">
        <f>[1]mai23!$BI$45</f>
        <v>131.12409629056231</v>
      </c>
      <c r="ML69" s="11">
        <f>[1]jun23!$BI$45</f>
        <v>132.3321346103927</v>
      </c>
      <c r="MM69" s="11">
        <f>[1]jul23!$BI$45</f>
        <v>134.90927678045063</v>
      </c>
      <c r="MN69" s="11">
        <f>[1]ago23!$BI$45</f>
        <v>133.86761008943918</v>
      </c>
      <c r="MO69" s="11">
        <f>[1]set23!$BI$45</f>
        <v>137.47018933113031</v>
      </c>
      <c r="MP69" s="11">
        <f>[1]out23!$BI$45</f>
        <v>133.8364205559179</v>
      </c>
      <c r="MQ69" s="11">
        <f>[1]nov23!$BI$45</f>
        <v>134.91353288633113</v>
      </c>
      <c r="MR69" s="11">
        <f>[1]dez23!$BI$45</f>
        <v>132.70474612673078</v>
      </c>
      <c r="MS69" s="11">
        <f>[1]jan24!$BI$45</f>
        <v>133.63806396201514</v>
      </c>
      <c r="MT69" s="11">
        <f>[1]fev24!$BI$45</f>
        <v>143.5577388047835</v>
      </c>
      <c r="MU69" s="11">
        <f>[1]mar24!$BI$45</f>
        <v>138.50706042095084</v>
      </c>
      <c r="MV69" s="11">
        <f>[1]abr24!$BI$45</f>
        <v>132.69901058007881</v>
      </c>
      <c r="MW69" s="11">
        <f>[1]mai24!$BI$45</f>
        <v>127.22331616560128</v>
      </c>
      <c r="MX69" s="11">
        <f>[1]jun24!$BI$45</f>
        <v>132.0353135416037</v>
      </c>
      <c r="MY69" s="11">
        <f>[1]jul24!$BI$45</f>
        <v>129.72650863600512</v>
      </c>
      <c r="MZ69" s="11">
        <f>[1]ago24!$BI$45</f>
        <v>130.86965347976275</v>
      </c>
      <c r="NA69" s="11">
        <f>[1]set24!$BI$45</f>
        <v>124.35849237815665</v>
      </c>
      <c r="NB69" s="11">
        <f>[1]out24!$BI$45</f>
        <v>120.36792320763747</v>
      </c>
      <c r="NC69" s="11">
        <f>[1]nov24!$BI$45</f>
        <v>126.45783015173122</v>
      </c>
      <c r="ND69" s="11">
        <f>[1]dez24!$BI$45</f>
        <v>121.5982111075926</v>
      </c>
      <c r="NE69" s="11">
        <f>[1]jan25!$BI$45</f>
        <v>117.59811353431409</v>
      </c>
      <c r="NF69" s="11">
        <f>[1]fev25!$BI$45</f>
        <v>117.76251159452478</v>
      </c>
      <c r="NG69" s="11">
        <f>[1]mar25!$BI$45</f>
        <v>119.89069564153732</v>
      </c>
      <c r="NH69" s="11">
        <f>[1]abr25!$BI$45</f>
        <v>113.10247285482374</v>
      </c>
      <c r="NI69" s="11">
        <f>[1]mai25!$BI$45</f>
        <v>112.4406662027137</v>
      </c>
      <c r="NJ69" s="11">
        <f>[1]jun25!$BI$45</f>
        <v>110.33571269752106</v>
      </c>
      <c r="NK69" s="11">
        <f>[1]jul25!$BI$45</f>
        <v>113.87274952277659</v>
      </c>
      <c r="NL69" s="11">
        <f>[1]ago25!$BI$45</f>
        <v>109.76409342097406</v>
      </c>
      <c r="NM69" s="11">
        <f>[1]set25!$BI$45</f>
        <v>108.846890700438</v>
      </c>
      <c r="NN69" s="11">
        <f>[1]out25!$BI$45</f>
        <v>114.56775537710882</v>
      </c>
      <c r="NO69" s="11">
        <f>[1]nov25!$BI$45</f>
        <v>117.83797198150718</v>
      </c>
      <c r="NP69" s="11">
        <f>[1]dez25!$BI$45</f>
        <v>121.0906615833951</v>
      </c>
      <c r="NQ69" s="11">
        <f>[1]jan26!$BI$45</f>
        <v>123.185968473659</v>
      </c>
      <c r="NR69" s="11">
        <f>[1]fev26!$BI$45</f>
        <v>127.37955371488071</v>
      </c>
      <c r="NS69" s="11">
        <f>[1]mar26!$BI$45</f>
        <v>123.12547207382654</v>
      </c>
      <c r="NT69" s="11">
        <f>[1]abr26!$BI$45</f>
        <v>124.38181874693048</v>
      </c>
      <c r="NU69" s="11">
        <f>[1]mai26!$BI$45</f>
        <v>122.36116522203315</v>
      </c>
    </row>
    <row r="70" spans="1:385" ht="15.5" thickBot="1" x14ac:dyDescent="0.9">
      <c r="A70" s="9" t="s">
        <v>24</v>
      </c>
      <c r="B70" s="10">
        <v>102.43162559957753</v>
      </c>
      <c r="C70" s="10">
        <v>115.58547864135691</v>
      </c>
      <c r="D70" s="10">
        <v>132.5952405927618</v>
      </c>
      <c r="E70" s="10">
        <v>129.59863111781857</v>
      </c>
      <c r="F70" s="10">
        <v>129.46228767165741</v>
      </c>
      <c r="G70" s="10">
        <v>135.28536572740737</v>
      </c>
      <c r="H70" s="10">
        <v>136.19329554603232</v>
      </c>
      <c r="I70" s="10">
        <v>139.4752782704139</v>
      </c>
      <c r="J70" s="10">
        <v>139.27203257530576</v>
      </c>
      <c r="K70" s="10">
        <v>126.94713217524958</v>
      </c>
      <c r="L70" s="10">
        <v>117.80335656275084</v>
      </c>
      <c r="M70" s="10">
        <v>117.81378088155211</v>
      </c>
      <c r="N70" s="10">
        <v>115.17401282371551</v>
      </c>
      <c r="O70" s="10">
        <v>106.76360019995468</v>
      </c>
      <c r="P70" s="10">
        <v>107.29292480558389</v>
      </c>
      <c r="Q70" s="10">
        <v>110.6573888222068</v>
      </c>
      <c r="R70" s="10">
        <v>109.38796228321721</v>
      </c>
      <c r="S70" s="10">
        <v>109.98666455892551</v>
      </c>
      <c r="T70" s="10">
        <v>109.83038383321299</v>
      </c>
      <c r="U70" s="10">
        <v>112.80422154133159</v>
      </c>
      <c r="V70" s="10">
        <v>114.47584513353844</v>
      </c>
      <c r="W70" s="10">
        <v>115.79227505590308</v>
      </c>
      <c r="X70" s="10">
        <v>112.30814589200324</v>
      </c>
      <c r="Y70" s="10">
        <v>109.72058691259193</v>
      </c>
      <c r="Z70" s="10">
        <v>111.19503089223481</v>
      </c>
      <c r="AA70" s="10">
        <v>110.6215556474347</v>
      </c>
      <c r="AB70" s="10">
        <v>113.77835526154666</v>
      </c>
      <c r="AC70" s="10">
        <v>112.39970767900692</v>
      </c>
      <c r="AD70" s="10">
        <v>114.03327447210637</v>
      </c>
      <c r="AE70" s="10">
        <v>117.12216233834111</v>
      </c>
      <c r="AF70" s="10">
        <v>117.57735012940113</v>
      </c>
      <c r="AG70" s="10">
        <v>117.63528448116028</v>
      </c>
      <c r="AH70" s="10">
        <v>117.1935449217082</v>
      </c>
      <c r="AI70" s="10">
        <v>120.97959440730213</v>
      </c>
      <c r="AJ70" s="10">
        <v>119.41325088743454</v>
      </c>
      <c r="AK70" s="10">
        <v>112.61511862495288</v>
      </c>
      <c r="AL70" s="10">
        <v>108.44114419138185</v>
      </c>
      <c r="AM70" s="10">
        <v>110.72916888569452</v>
      </c>
      <c r="AN70" s="10">
        <v>109.77443270969863</v>
      </c>
      <c r="AO70" s="10">
        <v>101.60751043487303</v>
      </c>
      <c r="AP70" s="10">
        <v>99.087913018024551</v>
      </c>
      <c r="AQ70" s="10">
        <v>103.01112982341185</v>
      </c>
      <c r="AR70" s="10">
        <v>99.642017731878752</v>
      </c>
      <c r="AS70" s="10">
        <v>100.64559979227764</v>
      </c>
      <c r="AT70" s="10">
        <v>109.84494387698861</v>
      </c>
      <c r="AU70" s="10">
        <v>106.04186462684007</v>
      </c>
      <c r="AV70" s="10">
        <v>96.781452735978064</v>
      </c>
      <c r="AW70" s="10">
        <v>94.156516303639336</v>
      </c>
      <c r="AX70" s="10">
        <v>100.43765125146665</v>
      </c>
      <c r="AY70" s="10">
        <v>109.88860422338993</v>
      </c>
      <c r="AZ70" s="10">
        <v>117.31102638662398</v>
      </c>
      <c r="BA70" s="10">
        <v>119.44055738734886</v>
      </c>
      <c r="BB70" s="10">
        <v>120.67332650581116</v>
      </c>
      <c r="BC70" s="10">
        <v>116.40234344984952</v>
      </c>
      <c r="BD70" s="10">
        <v>102.75504555788658</v>
      </c>
      <c r="BE70" s="10">
        <v>99.808804188335415</v>
      </c>
      <c r="BF70" s="10">
        <v>98.277893307129915</v>
      </c>
      <c r="BG70" s="10">
        <v>91.358034313172993</v>
      </c>
      <c r="BH70" s="10">
        <v>93.760216064481469</v>
      </c>
      <c r="BI70" s="10">
        <v>94.914727353534374</v>
      </c>
      <c r="BJ70" s="10">
        <v>112.21973304477281</v>
      </c>
      <c r="BK70" s="10">
        <v>121.1377323632907</v>
      </c>
      <c r="BL70" s="10">
        <v>120.55747216079538</v>
      </c>
      <c r="BM70" s="10">
        <v>122.0016692377487</v>
      </c>
      <c r="BN70" s="10">
        <v>117.90738955128361</v>
      </c>
      <c r="BO70" s="10">
        <v>113.42793077610145</v>
      </c>
      <c r="BP70" s="10">
        <v>114.91881951127441</v>
      </c>
      <c r="BQ70" s="10">
        <v>120.73147458101244</v>
      </c>
      <c r="BR70" s="10">
        <v>121.3121919969625</v>
      </c>
      <c r="BS70" s="10">
        <v>113.52643180499712</v>
      </c>
      <c r="BT70" s="10">
        <v>109.60684451520318</v>
      </c>
      <c r="BU70" s="10">
        <v>102.86692993941367</v>
      </c>
      <c r="BV70" s="10">
        <v>107.85686050388699</v>
      </c>
      <c r="BW70" s="10">
        <v>114.50483854997658</v>
      </c>
      <c r="BX70" s="10">
        <v>106.10588516081478</v>
      </c>
      <c r="BY70" s="10">
        <v>104.73298227982994</v>
      </c>
      <c r="BZ70" s="10">
        <v>111.44930198055424</v>
      </c>
      <c r="CA70" s="10">
        <v>116.86175057095271</v>
      </c>
      <c r="CB70" s="10">
        <v>116.46907108199932</v>
      </c>
      <c r="CC70" s="10">
        <v>115.8835168700225</v>
      </c>
      <c r="CD70" s="10">
        <v>119.73557734653333</v>
      </c>
      <c r="CE70" s="10">
        <v>120.50907364486665</v>
      </c>
      <c r="CF70" s="10">
        <v>116.10518743740496</v>
      </c>
      <c r="CG70" s="10">
        <v>114.96696625350549</v>
      </c>
      <c r="CH70" s="10">
        <v>89.184924249627542</v>
      </c>
      <c r="CI70" s="10">
        <v>99.517119594834938</v>
      </c>
      <c r="CJ70" s="10">
        <v>98.104043566421694</v>
      </c>
      <c r="CK70" s="10">
        <v>104.43954596380046</v>
      </c>
      <c r="CL70" s="10">
        <v>92.649231735844097</v>
      </c>
      <c r="CM70" s="10">
        <v>86.855994094323279</v>
      </c>
      <c r="CN70" s="10">
        <v>96.223397584869076</v>
      </c>
      <c r="CO70" s="10">
        <v>97.929715557543275</v>
      </c>
      <c r="CP70" s="10">
        <v>101.54440134976193</v>
      </c>
      <c r="CQ70" s="10">
        <v>100.36913817133883</v>
      </c>
      <c r="CR70" s="10">
        <v>110.40559591319357</v>
      </c>
      <c r="CS70" s="10">
        <v>110.24992106017102</v>
      </c>
      <c r="CT70" s="10">
        <v>96.272846175463968</v>
      </c>
      <c r="CU70" s="10">
        <v>104.90930978225407</v>
      </c>
      <c r="CV70" s="10">
        <v>103.15947498223848</v>
      </c>
      <c r="CW70" s="10">
        <v>114.08835946748238</v>
      </c>
      <c r="CX70" s="10">
        <v>110.95200663843522</v>
      </c>
      <c r="CY70" s="10">
        <v>118.33154714112956</v>
      </c>
      <c r="CZ70" s="10">
        <v>121.89343183934821</v>
      </c>
      <c r="DA70" s="10">
        <v>121.88310355588874</v>
      </c>
      <c r="DB70" s="10">
        <v>122.22291029024549</v>
      </c>
      <c r="DC70" s="10">
        <v>121.86524064353779</v>
      </c>
      <c r="DD70" s="10">
        <v>126.88991661175643</v>
      </c>
      <c r="DE70" s="10">
        <v>133.8685967674557</v>
      </c>
      <c r="DF70" s="10">
        <v>139.76863653127137</v>
      </c>
      <c r="DG70" s="10">
        <v>135.77085623090932</v>
      </c>
      <c r="DH70" s="10">
        <v>132.59191820336702</v>
      </c>
      <c r="DI70" s="10">
        <v>127.02559858972023</v>
      </c>
      <c r="DJ70" s="10">
        <v>123.31136590965991</v>
      </c>
      <c r="DK70" s="10">
        <v>128.02095102870362</v>
      </c>
      <c r="DL70" s="10">
        <v>135.15063353763418</v>
      </c>
      <c r="DM70" s="10">
        <v>143.1515845933445</v>
      </c>
      <c r="DN70" s="10">
        <v>143.0397888022913</v>
      </c>
      <c r="DO70" s="10">
        <v>131.54136184422495</v>
      </c>
      <c r="DP70" s="10">
        <v>124.75500449940611</v>
      </c>
      <c r="DQ70" s="10">
        <v>140.13519476761411</v>
      </c>
      <c r="DR70" s="10">
        <v>132.54878800621378</v>
      </c>
      <c r="DS70" s="10">
        <v>132.17469034549478</v>
      </c>
      <c r="DT70" s="10">
        <v>138.38530756831202</v>
      </c>
      <c r="DU70" s="10">
        <v>150.51847190930695</v>
      </c>
      <c r="DV70" s="10">
        <v>161.61961046310185</v>
      </c>
      <c r="DW70" s="10">
        <v>166.67549864905109</v>
      </c>
      <c r="DX70" s="10">
        <v>153.98702130348212</v>
      </c>
      <c r="DY70" s="10">
        <v>158.95182285835816</v>
      </c>
      <c r="DZ70" s="10">
        <v>161.39091745490302</v>
      </c>
      <c r="EA70" s="10">
        <v>158.37476013358528</v>
      </c>
      <c r="EB70" s="10">
        <v>155.46390898690589</v>
      </c>
      <c r="EC70" s="10">
        <v>145.9023795515451</v>
      </c>
      <c r="ED70" s="10">
        <v>145.55675793288881</v>
      </c>
      <c r="EE70" s="10">
        <v>145.63064695585265</v>
      </c>
      <c r="EF70" s="10">
        <v>130.61550848473553</v>
      </c>
      <c r="EG70" s="10">
        <v>113.34908336055346</v>
      </c>
      <c r="EH70" s="10">
        <v>113.0734046122532</v>
      </c>
      <c r="EI70" s="10">
        <v>118.2565806086223</v>
      </c>
      <c r="EJ70" s="10">
        <v>132.72716105300515</v>
      </c>
      <c r="EK70" s="10">
        <v>135.33428820111808</v>
      </c>
      <c r="EL70" s="10">
        <v>144.65179657017859</v>
      </c>
      <c r="EM70" s="10">
        <v>142.79211368105848</v>
      </c>
      <c r="EN70" s="10">
        <v>134.82436552840704</v>
      </c>
      <c r="EO70" s="10">
        <v>142.619123016386</v>
      </c>
      <c r="EP70" s="10">
        <v>140.98066120480419</v>
      </c>
      <c r="EQ70" s="10">
        <v>138.32350423511465</v>
      </c>
      <c r="ER70" s="10">
        <v>133.69432978646486</v>
      </c>
      <c r="ES70" s="10">
        <v>135.5837116714842</v>
      </c>
      <c r="ET70" s="10">
        <v>138.09868474160436</v>
      </c>
      <c r="EU70" s="10">
        <v>140.96817398301295</v>
      </c>
      <c r="EV70" s="10">
        <v>131.63249476979172</v>
      </c>
      <c r="EW70" s="10">
        <v>131.98067888341714</v>
      </c>
      <c r="EX70" s="10">
        <v>131.86288134047015</v>
      </c>
      <c r="EY70" s="10">
        <v>124.87114054753901</v>
      </c>
      <c r="EZ70" s="10">
        <v>122.74297332370429</v>
      </c>
      <c r="FA70" s="10">
        <v>119.70618495460717</v>
      </c>
      <c r="FB70" s="10">
        <v>124.0025002390708</v>
      </c>
      <c r="FC70" s="10">
        <v>123.39970307778572</v>
      </c>
      <c r="FD70" s="10">
        <v>126.21047087271533</v>
      </c>
      <c r="FE70" s="10">
        <v>125.62562410920862</v>
      </c>
      <c r="FF70" s="10">
        <v>124.22582361103778</v>
      </c>
      <c r="FG70" s="10">
        <v>126.99512672683565</v>
      </c>
      <c r="FH70" s="10">
        <v>135.97446466768588</v>
      </c>
      <c r="FI70" s="10">
        <v>135.26268680417451</v>
      </c>
      <c r="FJ70" s="10">
        <v>142.47012775792231</v>
      </c>
      <c r="FK70" s="10">
        <v>143.70483969617752</v>
      </c>
      <c r="FL70" s="10">
        <v>142.85769956188923</v>
      </c>
      <c r="FM70" s="10">
        <v>142.18626438341545</v>
      </c>
      <c r="FN70" s="10">
        <v>136.1702437934982</v>
      </c>
      <c r="FO70" s="10">
        <v>125.27654692323003</v>
      </c>
      <c r="FP70" s="10">
        <v>134.7624049238828</v>
      </c>
      <c r="FQ70" s="10">
        <v>142.8107847463958</v>
      </c>
      <c r="FR70" s="10">
        <v>141.04361593826926</v>
      </c>
      <c r="FS70" s="10">
        <v>135.26505323084396</v>
      </c>
      <c r="FT70" s="10">
        <v>134.18032912697322</v>
      </c>
      <c r="FU70" s="10">
        <v>128.8535167657808</v>
      </c>
      <c r="FV70" s="10">
        <v>136.61673407931366</v>
      </c>
      <c r="FW70" s="10">
        <v>139.77373369390654</v>
      </c>
      <c r="FX70" s="10">
        <v>131.76812589896045</v>
      </c>
      <c r="FY70" s="10">
        <v>134.45370664059638</v>
      </c>
      <c r="FZ70" s="10">
        <v>147.6292537479311</v>
      </c>
      <c r="GA70" s="10">
        <v>151.99139954224043</v>
      </c>
      <c r="GB70" s="10">
        <v>152.79556609887652</v>
      </c>
      <c r="GC70" s="10">
        <v>153.43903516333586</v>
      </c>
      <c r="GD70" s="10">
        <v>162.94121569138963</v>
      </c>
      <c r="GE70" s="10">
        <v>161.94919016888991</v>
      </c>
      <c r="GF70" s="10">
        <v>160.69447236834498</v>
      </c>
      <c r="GG70" s="10">
        <v>164.28048982336256</v>
      </c>
      <c r="GH70" s="10">
        <v>161.87442835684351</v>
      </c>
      <c r="GI70" s="10">
        <v>159.88406114761898</v>
      </c>
      <c r="GJ70" s="10">
        <v>160.07732036376089</v>
      </c>
      <c r="GK70" s="10">
        <v>157.95622279734914</v>
      </c>
      <c r="GL70" s="10">
        <v>163.76172116288356</v>
      </c>
      <c r="GM70" s="10">
        <v>159.27113065814243</v>
      </c>
      <c r="GN70" s="10">
        <v>165.25176051432075</v>
      </c>
      <c r="GO70" s="10">
        <v>161.61949535280871</v>
      </c>
      <c r="GP70" s="10">
        <v>155.23303311602561</v>
      </c>
      <c r="GQ70" s="10">
        <v>160.16093920391816</v>
      </c>
      <c r="GR70" s="10">
        <v>165.22392578767207</v>
      </c>
      <c r="GS70" s="10">
        <v>163.70571290814397</v>
      </c>
      <c r="GT70" s="10">
        <v>166.1743653416994</v>
      </c>
      <c r="GU70" s="10">
        <v>162.42842511750439</v>
      </c>
      <c r="GV70" s="10">
        <v>163.0107578610839</v>
      </c>
      <c r="GW70" s="10">
        <v>155.60356684887995</v>
      </c>
      <c r="GX70" s="10">
        <v>156.41808775482085</v>
      </c>
      <c r="GY70" s="10">
        <v>154.46719705021562</v>
      </c>
      <c r="GZ70" s="10">
        <v>154.64224772808143</v>
      </c>
      <c r="HA70" s="10">
        <v>155.28972360219117</v>
      </c>
      <c r="HB70" s="10">
        <v>153.8513528508274</v>
      </c>
      <c r="HC70" s="10">
        <v>159.55240113767627</v>
      </c>
      <c r="HD70" s="10">
        <v>163.27589837765913</v>
      </c>
      <c r="HE70" s="10">
        <v>162.59739155799642</v>
      </c>
      <c r="HF70" s="10">
        <v>171.69922849480611</v>
      </c>
      <c r="HG70" s="10">
        <v>165.78858755250644</v>
      </c>
      <c r="HH70" s="10">
        <v>166.17414789224938</v>
      </c>
      <c r="HI70" s="10">
        <v>167.62241352646561</v>
      </c>
      <c r="HJ70" s="10">
        <v>164.1111810283694</v>
      </c>
      <c r="HK70" s="10">
        <v>162.03798633564216</v>
      </c>
      <c r="HL70" s="10">
        <v>156.75497523341031</v>
      </c>
      <c r="HM70" s="10">
        <v>159.0125660845828</v>
      </c>
      <c r="HN70" s="10">
        <v>162.67588443550483</v>
      </c>
      <c r="HO70" s="10">
        <v>164.56084620730971</v>
      </c>
      <c r="HP70" s="10">
        <v>162.94170411329449</v>
      </c>
      <c r="HQ70" s="10">
        <v>163.53564762909818</v>
      </c>
      <c r="HR70" s="10">
        <v>165.78259913012073</v>
      </c>
      <c r="HS70" s="10">
        <v>162.83560662308466</v>
      </c>
      <c r="HT70" s="10">
        <v>157.349889703103</v>
      </c>
      <c r="HU70" s="10">
        <v>146.52629110993703</v>
      </c>
      <c r="HV70" s="10">
        <v>143.41701005395259</v>
      </c>
      <c r="HW70" s="10">
        <v>136.94462012347378</v>
      </c>
      <c r="HX70" s="10">
        <v>133.0059292853899</v>
      </c>
      <c r="HY70" s="10">
        <v>134.9207872699042</v>
      </c>
      <c r="HZ70" s="10">
        <v>139.14823097187875</v>
      </c>
      <c r="IA70" s="10">
        <v>138.73685046244648</v>
      </c>
      <c r="IB70" s="10">
        <v>135.51026274444314</v>
      </c>
      <c r="IC70" s="10">
        <v>132.77853565865587</v>
      </c>
      <c r="ID70" s="10">
        <v>132.24460769936488</v>
      </c>
      <c r="IE70" s="10">
        <v>121.39391303330892</v>
      </c>
      <c r="IF70" s="10">
        <v>115.79672482225654</v>
      </c>
      <c r="IG70" s="10">
        <v>107.94331204385047</v>
      </c>
      <c r="IH70" s="10">
        <v>105.00923209940807</v>
      </c>
      <c r="II70" s="10">
        <v>109.75911776996374</v>
      </c>
      <c r="IJ70" s="10">
        <v>110.82516210932164</v>
      </c>
      <c r="IK70" s="10">
        <v>122.29717202885756</v>
      </c>
      <c r="IL70" s="10">
        <v>121.63755404417618</v>
      </c>
      <c r="IM70" s="10">
        <v>124.38690761451512</v>
      </c>
      <c r="IN70" s="10">
        <v>115.78898488745131</v>
      </c>
      <c r="IO70" s="10">
        <v>114.0067363670701</v>
      </c>
      <c r="IP70" s="10">
        <v>115.05028760196888</v>
      </c>
      <c r="IQ70" s="10">
        <v>109.26288284164634</v>
      </c>
      <c r="IR70" s="10">
        <v>105.81854828997632</v>
      </c>
      <c r="IS70" s="10">
        <v>98.711938441781967</v>
      </c>
      <c r="IT70" s="10">
        <v>101.53944032117339</v>
      </c>
      <c r="IU70" s="10">
        <v>100.04061257914846</v>
      </c>
      <c r="IV70" s="10">
        <v>101.55573544546148</v>
      </c>
      <c r="IW70" s="10">
        <v>102.65799890512723</v>
      </c>
      <c r="IX70" s="10">
        <v>110.57499936937718</v>
      </c>
      <c r="IY70" s="10">
        <v>106.38463073551713</v>
      </c>
      <c r="IZ70" s="10">
        <v>106.64815802109661</v>
      </c>
      <c r="JA70" s="10">
        <v>110.33812461477358</v>
      </c>
      <c r="JB70" s="10">
        <v>114.36443565609409</v>
      </c>
      <c r="JC70" s="10">
        <v>113.19145957857269</v>
      </c>
      <c r="JD70" s="10">
        <v>111.53961037534161</v>
      </c>
      <c r="JE70" s="10">
        <v>119.85090419131625</v>
      </c>
      <c r="JF70" s="10">
        <v>128.50442341304728</v>
      </c>
      <c r="JG70" s="10">
        <v>128.58624176251718</v>
      </c>
      <c r="JH70" s="10">
        <v>130.2903206944498</v>
      </c>
      <c r="JI70" s="10">
        <v>139.13338615648149</v>
      </c>
      <c r="JJ70" s="10">
        <v>137.2311493040404</v>
      </c>
      <c r="JK70" s="10">
        <v>143.75826573309249</v>
      </c>
      <c r="JL70" s="10">
        <v>136.12694026582676</v>
      </c>
      <c r="JM70" s="10">
        <v>124.95464143666561</v>
      </c>
      <c r="JN70" s="10">
        <v>139.96072460446513</v>
      </c>
      <c r="JO70" s="10">
        <v>137.76616505116871</v>
      </c>
      <c r="JP70" s="10">
        <v>134.13666963506159</v>
      </c>
      <c r="JQ70" s="10">
        <v>128.17939360008143</v>
      </c>
      <c r="JR70" s="10">
        <v>119.5638260056521</v>
      </c>
      <c r="JS70" s="10">
        <v>125.62179005051674</v>
      </c>
      <c r="JT70" s="10">
        <v>122.93206950978519</v>
      </c>
      <c r="JU70" s="10">
        <v>119.37711903206169</v>
      </c>
      <c r="JV70" s="10">
        <v>122.69097951876745</v>
      </c>
      <c r="JW70" s="10">
        <v>125.0050640292954</v>
      </c>
      <c r="JX70" s="10">
        <v>127.20025606634664</v>
      </c>
      <c r="JY70" s="10">
        <v>134.94182489239529</v>
      </c>
      <c r="JZ70" s="10">
        <v>134.8882255242091</v>
      </c>
      <c r="KA70" s="10">
        <v>131.34762142784666</v>
      </c>
      <c r="KB70" s="10">
        <v>126.44070188491052</v>
      </c>
      <c r="KC70" s="10">
        <v>133.29447591349447</v>
      </c>
      <c r="KD70" s="10">
        <v>121.36394097945499</v>
      </c>
      <c r="KE70" s="10">
        <v>121.49750765916981</v>
      </c>
      <c r="KF70" s="10">
        <v>118.60924908339631</v>
      </c>
      <c r="KG70" s="10">
        <v>124.40021756322479</v>
      </c>
      <c r="KH70" s="10">
        <v>127.36122107832603</v>
      </c>
      <c r="KI70" s="10">
        <v>134.83150693931495</v>
      </c>
      <c r="KJ70" s="10">
        <v>149.07175132611792</v>
      </c>
      <c r="KK70" s="10">
        <v>150.21542315974585</v>
      </c>
      <c r="KL70" s="10">
        <v>157.48314493226283</v>
      </c>
      <c r="KM70" s="10">
        <v>144.25072288976111</v>
      </c>
      <c r="KN70" s="10">
        <v>136.65942767073895</v>
      </c>
      <c r="KO70" s="10">
        <v>130.83372599134222</v>
      </c>
      <c r="KP70" s="10">
        <v>122.89203731198798</v>
      </c>
      <c r="KQ70" s="10">
        <v>126.65320335253631</v>
      </c>
      <c r="KR70" s="10">
        <v>129.84540414328077</v>
      </c>
      <c r="KS70" s="10">
        <v>125.3628411878117</v>
      </c>
      <c r="KT70" s="10">
        <v>122.87222122635283</v>
      </c>
      <c r="KU70" s="10">
        <v>131.66143692420539</v>
      </c>
      <c r="KV70" s="10">
        <v>128.35505059832374</v>
      </c>
      <c r="KW70" s="10">
        <v>131.59688396655216</v>
      </c>
      <c r="KX70" s="10">
        <v>139.03219853015912</v>
      </c>
      <c r="KY70" s="10">
        <v>135.08447566788797</v>
      </c>
      <c r="KZ70" s="10">
        <v>122.82044884390673</v>
      </c>
      <c r="LA70" s="10">
        <v>118.81830885147463</v>
      </c>
      <c r="LB70" s="10">
        <v>121.90357713564923</v>
      </c>
      <c r="LC70" s="10">
        <v>127.96860614066389</v>
      </c>
      <c r="LD70" s="10">
        <v>130.30496996498383</v>
      </c>
      <c r="LE70" s="10">
        <v>135.80269730351881</v>
      </c>
      <c r="LF70" s="10">
        <v>134.88291941042667</v>
      </c>
      <c r="LG70" s="10">
        <v>140.55583445343683</v>
      </c>
      <c r="LH70" s="10">
        <f>[1]dez20!$BI$46</f>
        <v>142.07678011738309</v>
      </c>
      <c r="LI70" s="10">
        <f>[1]jan21!$BI$46</f>
        <v>144.07827177484205</v>
      </c>
      <c r="LJ70" s="10">
        <f>[1]fev21!$BI$46</f>
        <v>145.0606726604943</v>
      </c>
      <c r="LK70" s="10">
        <f>[1]mar21!$BI$46</f>
        <v>141.57798662333775</v>
      </c>
      <c r="LL70" s="10">
        <f>[1]abr21!$BI$46</f>
        <v>132.07595779507861</v>
      </c>
      <c r="LM70" s="10">
        <f>[1]mai21!$BI$46</f>
        <v>134.54771874158112</v>
      </c>
      <c r="LN70" s="10">
        <f>[1]jun21!$BI$46</f>
        <v>136.80151933188802</v>
      </c>
      <c r="LO70" s="10">
        <f>[1]jul21!$BI$46</f>
        <v>143.79901052327273</v>
      </c>
      <c r="LP70" s="10">
        <f>[1]ago21!$BI$46</f>
        <v>143.85706534451288</v>
      </c>
      <c r="LQ70" s="10">
        <f>[1]set21!$BI$46</f>
        <v>148.22244809594275</v>
      </c>
      <c r="LR70" s="10">
        <f>[1]out21!$BI$46</f>
        <v>142.88742078714412</v>
      </c>
      <c r="LS70" s="10">
        <f>[1]nov21!$BI$46</f>
        <v>142.21592083504049</v>
      </c>
      <c r="LT70" s="10">
        <f>[1]dez21!$BI$46</f>
        <v>143.51321218851089</v>
      </c>
      <c r="LU70" s="10">
        <f>[1]jan22!$BI$46</f>
        <v>133.62986578004896</v>
      </c>
      <c r="LV70" s="10">
        <f>[1]fev22!$BI$46</f>
        <v>128.65350518081343</v>
      </c>
      <c r="LW70" s="10">
        <f>[1]mar22!$BI$46</f>
        <v>130.49830471549669</v>
      </c>
      <c r="LX70" s="10">
        <f>[1]abr22!$BI$46</f>
        <v>127.9673702847241</v>
      </c>
      <c r="LY70" s="10">
        <f>[1]mai22!$BI$46</f>
        <v>129.95881199962511</v>
      </c>
      <c r="LZ70" s="10">
        <f>[1]jun22!$BI$46</f>
        <v>128.5326679160697</v>
      </c>
      <c r="MA70" s="10">
        <f>[1]jul22!$BI$46</f>
        <v>129.28873279634831</v>
      </c>
      <c r="MB70" s="10">
        <f>[1]ago22!$BI$46</f>
        <v>131.14482544486646</v>
      </c>
      <c r="MC70" s="10">
        <f>[1]set22!$BI$46</f>
        <v>137.3220288372334</v>
      </c>
      <c r="MD70" s="10">
        <f>[1]out22!$BI$46</f>
        <v>140.78097375674861</v>
      </c>
      <c r="ME70" s="10">
        <f>[1]nov22!$BI$46</f>
        <v>140.35315342956088</v>
      </c>
      <c r="MF70" s="10">
        <f>[1]dez22!$BI$46</f>
        <v>145.5398358981071</v>
      </c>
      <c r="MG70" s="10">
        <f>[1]jan23!$BI$46</f>
        <v>146.65354077038538</v>
      </c>
      <c r="MH70" s="10">
        <f>[1]fev23!$BI$46</f>
        <v>148.85518385372447</v>
      </c>
      <c r="MI70" s="10">
        <f>[1]mar23!$BI$46</f>
        <v>145.82685651868471</v>
      </c>
      <c r="MJ70" s="10">
        <f>[1]abr23!$BI$46</f>
        <v>143.86281295429407</v>
      </c>
      <c r="MK70" s="10">
        <f>[1]mai23!$BI$46</f>
        <v>140.31088857712791</v>
      </c>
      <c r="ML70" s="10">
        <f>[1]jun23!$BI$46</f>
        <v>141.40550733081281</v>
      </c>
      <c r="MM70" s="10">
        <f>[1]jul23!$BI$46</f>
        <v>138.08465250917507</v>
      </c>
      <c r="MN70" s="10">
        <f>[1]ago23!$BI$46</f>
        <v>145.19919533607126</v>
      </c>
      <c r="MO70" s="10">
        <f>[1]set23!$BI$46</f>
        <v>145.93784274768188</v>
      </c>
      <c r="MP70" s="10">
        <f>[1]out23!$BI$46</f>
        <v>143.16131566043398</v>
      </c>
      <c r="MQ70" s="10">
        <f>[1]nov23!$BI$46</f>
        <v>138.87362640056759</v>
      </c>
      <c r="MR70" s="10">
        <f>[1]dez23!$BI$46</f>
        <v>141.50006820632484</v>
      </c>
      <c r="MS70" s="10">
        <f>[1]jan24!$BI$46</f>
        <v>140.14303397426175</v>
      </c>
      <c r="MT70" s="10">
        <f>[1]fev24!$BI$46</f>
        <v>146.66136328801716</v>
      </c>
      <c r="MU70" s="10">
        <f>[1]mar24!$BI$46</f>
        <v>141.13064852718173</v>
      </c>
      <c r="MV70" s="10">
        <f>[1]abr24!$BI$46</f>
        <v>137.97557710064251</v>
      </c>
      <c r="MW70" s="10">
        <f>[1]mai24!$BI$46</f>
        <v>133.51811036780427</v>
      </c>
      <c r="MX70" s="10">
        <f>[1]jun24!$BI$46</f>
        <v>134.06798146066782</v>
      </c>
      <c r="MY70" s="10">
        <f>[1]jul24!$BI$46</f>
        <v>134.38570634404826</v>
      </c>
      <c r="MZ70" s="10">
        <f>[1]ago24!$BI$46</f>
        <v>133.54453920268713</v>
      </c>
      <c r="NA70" s="10">
        <f>[1]set24!$BI$46</f>
        <v>127.60502645104737</v>
      </c>
      <c r="NB70" s="10">
        <f>[1]out24!$BI$46</f>
        <v>126.02545681760982</v>
      </c>
      <c r="NC70" s="10">
        <f>[1]nov24!$BI$46</f>
        <v>129.37402430462259</v>
      </c>
      <c r="ND70" s="10">
        <f>[1]dez24!$BI$46</f>
        <v>126.89115159467622</v>
      </c>
      <c r="NE70" s="10">
        <f>[1]jan25!$BI$46</f>
        <v>124.30266939587614</v>
      </c>
      <c r="NF70" s="10">
        <f>[1]fev25!$BI$46</f>
        <v>121.9804207722144</v>
      </c>
      <c r="NG70" s="10">
        <f>[1]mar25!$BI$46</f>
        <v>117.61481413466112</v>
      </c>
      <c r="NH70" s="10">
        <f>[1]abr25!$BI$46</f>
        <v>115.73121406055361</v>
      </c>
      <c r="NI70" s="10">
        <f>[1]mai25!$BI$46</f>
        <v>117.13577829662783</v>
      </c>
      <c r="NJ70" s="10">
        <f>[1]jun25!$BI$46</f>
        <v>116.23575035932942</v>
      </c>
      <c r="NK70" s="10">
        <f>[1]jul25!$BI$46</f>
        <v>113.08441850724127</v>
      </c>
      <c r="NL70" s="10">
        <f>[1]ago25!$BI$46</f>
        <v>114.40407538983827</v>
      </c>
      <c r="NM70" s="10">
        <f>[1]set25!$BI$46</f>
        <v>113.15731245588545</v>
      </c>
      <c r="NN70" s="10">
        <f>[1]out25!$BI$46</f>
        <v>116.41720189286849</v>
      </c>
      <c r="NO70" s="10">
        <f>[1]nov25!$BI$46</f>
        <v>121.75027292782725</v>
      </c>
      <c r="NP70" s="10">
        <f>[1]dez25!$BI$46</f>
        <v>126.34870315888595</v>
      </c>
      <c r="NQ70" s="10">
        <f>[1]jan26!$BI$46</f>
        <v>128.59179235959542</v>
      </c>
      <c r="NR70" s="10">
        <f>[1]fev26!$BI$46</f>
        <v>131.66360302913566</v>
      </c>
      <c r="NS70" s="10">
        <f>[1]mar26!$BI$46</f>
        <v>128.83585965808422</v>
      </c>
      <c r="NT70" s="10">
        <f>[1]abr26!$BI$46</f>
        <v>122.38721251165718</v>
      </c>
      <c r="NU70" s="10">
        <f>[1]mai26!$BI$46</f>
        <v>125.9649695310746</v>
      </c>
    </row>
    <row r="71" spans="1:385" ht="9.75" customHeight="1" x14ac:dyDescent="0.75"/>
    <row r="72" spans="1:385" ht="15.5" thickBot="1" x14ac:dyDescent="0.9">
      <c r="A72" s="32" t="s">
        <v>30</v>
      </c>
    </row>
    <row r="73" spans="1:385" ht="15.5" outlineLevel="1" thickBot="1" x14ac:dyDescent="0.9">
      <c r="A73" s="9" t="str">
        <f>Resumo!$C$119</f>
        <v>SP - variação t/t-1 (%)</v>
      </c>
      <c r="B73" s="9">
        <f t="shared" ref="B73:BL73" si="689">B$5</f>
        <v>34486</v>
      </c>
      <c r="C73" s="9">
        <f t="shared" si="689"/>
        <v>34516</v>
      </c>
      <c r="D73" s="9">
        <f t="shared" si="689"/>
        <v>34547</v>
      </c>
      <c r="E73" s="9">
        <f t="shared" si="689"/>
        <v>34578</v>
      </c>
      <c r="F73" s="9">
        <f t="shared" si="689"/>
        <v>34608</v>
      </c>
      <c r="G73" s="9">
        <f t="shared" si="689"/>
        <v>34639</v>
      </c>
      <c r="H73" s="9">
        <f t="shared" si="689"/>
        <v>34669</v>
      </c>
      <c r="I73" s="9">
        <f t="shared" si="689"/>
        <v>34700</v>
      </c>
      <c r="J73" s="9">
        <f t="shared" si="689"/>
        <v>34731</v>
      </c>
      <c r="K73" s="9">
        <f t="shared" si="689"/>
        <v>34759</v>
      </c>
      <c r="L73" s="9">
        <f t="shared" si="689"/>
        <v>34790</v>
      </c>
      <c r="M73" s="9">
        <f t="shared" si="689"/>
        <v>34820</v>
      </c>
      <c r="N73" s="9">
        <f t="shared" si="689"/>
        <v>34851</v>
      </c>
      <c r="O73" s="9">
        <f t="shared" si="689"/>
        <v>34881</v>
      </c>
      <c r="P73" s="9">
        <f t="shared" si="689"/>
        <v>34912</v>
      </c>
      <c r="Q73" s="9">
        <f t="shared" si="689"/>
        <v>34943</v>
      </c>
      <c r="R73" s="9">
        <f t="shared" si="689"/>
        <v>34973</v>
      </c>
      <c r="S73" s="9">
        <f t="shared" si="689"/>
        <v>35004</v>
      </c>
      <c r="T73" s="9">
        <f t="shared" si="689"/>
        <v>35034</v>
      </c>
      <c r="U73" s="9">
        <f t="shared" si="689"/>
        <v>35065</v>
      </c>
      <c r="V73" s="9">
        <f t="shared" si="689"/>
        <v>35096</v>
      </c>
      <c r="W73" s="9">
        <f t="shared" si="689"/>
        <v>35125</v>
      </c>
      <c r="X73" s="9">
        <f t="shared" si="689"/>
        <v>35156</v>
      </c>
      <c r="Y73" s="9">
        <f t="shared" si="689"/>
        <v>35186</v>
      </c>
      <c r="Z73" s="9">
        <f t="shared" si="689"/>
        <v>35217</v>
      </c>
      <c r="AA73" s="9">
        <f t="shared" si="689"/>
        <v>35247</v>
      </c>
      <c r="AB73" s="9">
        <f t="shared" si="689"/>
        <v>35278</v>
      </c>
      <c r="AC73" s="9">
        <f t="shared" si="689"/>
        <v>35309</v>
      </c>
      <c r="AD73" s="9">
        <f t="shared" si="689"/>
        <v>35339</v>
      </c>
      <c r="AE73" s="9">
        <f t="shared" si="689"/>
        <v>35370</v>
      </c>
      <c r="AF73" s="9">
        <f t="shared" si="689"/>
        <v>35400</v>
      </c>
      <c r="AG73" s="9">
        <f t="shared" si="689"/>
        <v>35431</v>
      </c>
      <c r="AH73" s="9">
        <f t="shared" si="689"/>
        <v>35462</v>
      </c>
      <c r="AI73" s="9">
        <f t="shared" si="689"/>
        <v>35490</v>
      </c>
      <c r="AJ73" s="9">
        <f t="shared" si="689"/>
        <v>35521</v>
      </c>
      <c r="AK73" s="9">
        <f t="shared" si="689"/>
        <v>35551</v>
      </c>
      <c r="AL73" s="9">
        <f t="shared" si="689"/>
        <v>35582</v>
      </c>
      <c r="AM73" s="9">
        <f t="shared" si="689"/>
        <v>35612</v>
      </c>
      <c r="AN73" s="9">
        <f t="shared" si="689"/>
        <v>35643</v>
      </c>
      <c r="AO73" s="9">
        <f t="shared" si="689"/>
        <v>35674</v>
      </c>
      <c r="AP73" s="9">
        <f t="shared" si="689"/>
        <v>35704</v>
      </c>
      <c r="AQ73" s="9">
        <f t="shared" si="689"/>
        <v>35735</v>
      </c>
      <c r="AR73" s="9">
        <f t="shared" si="689"/>
        <v>35765</v>
      </c>
      <c r="AS73" s="9">
        <f t="shared" si="689"/>
        <v>35796</v>
      </c>
      <c r="AT73" s="9">
        <f t="shared" si="689"/>
        <v>35827</v>
      </c>
      <c r="AU73" s="9">
        <f t="shared" si="689"/>
        <v>35855</v>
      </c>
      <c r="AV73" s="9">
        <f t="shared" si="689"/>
        <v>35886</v>
      </c>
      <c r="AW73" s="9">
        <f t="shared" si="689"/>
        <v>35916</v>
      </c>
      <c r="AX73" s="9">
        <f t="shared" si="689"/>
        <v>35947</v>
      </c>
      <c r="AY73" s="9">
        <f t="shared" si="689"/>
        <v>35977</v>
      </c>
      <c r="AZ73" s="9">
        <f t="shared" si="689"/>
        <v>36008</v>
      </c>
      <c r="BA73" s="9">
        <f t="shared" si="689"/>
        <v>36039</v>
      </c>
      <c r="BB73" s="9">
        <f t="shared" si="689"/>
        <v>36069</v>
      </c>
      <c r="BC73" s="9">
        <f t="shared" si="689"/>
        <v>36100</v>
      </c>
      <c r="BD73" s="9">
        <f t="shared" si="689"/>
        <v>36130</v>
      </c>
      <c r="BE73" s="9">
        <f t="shared" si="689"/>
        <v>36161</v>
      </c>
      <c r="BF73" s="9">
        <f t="shared" si="689"/>
        <v>36192</v>
      </c>
      <c r="BG73" s="9">
        <f t="shared" si="689"/>
        <v>36220</v>
      </c>
      <c r="BH73" s="9">
        <f t="shared" si="689"/>
        <v>36251</v>
      </c>
      <c r="BI73" s="9">
        <f t="shared" si="689"/>
        <v>36281</v>
      </c>
      <c r="BJ73" s="9">
        <f t="shared" si="689"/>
        <v>36312</v>
      </c>
      <c r="BK73" s="9">
        <f t="shared" si="689"/>
        <v>36342</v>
      </c>
      <c r="BL73" s="9">
        <f t="shared" si="689"/>
        <v>36373</v>
      </c>
      <c r="BM73" s="9">
        <f>BM$5</f>
        <v>36404</v>
      </c>
      <c r="BN73" s="9">
        <f>BN$5</f>
        <v>36434</v>
      </c>
      <c r="BO73" s="9">
        <f t="shared" ref="BO73:DZ73" si="690">BO$5</f>
        <v>36465</v>
      </c>
      <c r="BP73" s="9">
        <f t="shared" si="690"/>
        <v>36495</v>
      </c>
      <c r="BQ73" s="9">
        <f t="shared" si="690"/>
        <v>36526</v>
      </c>
      <c r="BR73" s="9">
        <f t="shared" si="690"/>
        <v>36557</v>
      </c>
      <c r="BS73" s="9">
        <f t="shared" si="690"/>
        <v>36586</v>
      </c>
      <c r="BT73" s="9">
        <f t="shared" si="690"/>
        <v>36617</v>
      </c>
      <c r="BU73" s="9">
        <f t="shared" si="690"/>
        <v>36647</v>
      </c>
      <c r="BV73" s="9">
        <f t="shared" si="690"/>
        <v>36678</v>
      </c>
      <c r="BW73" s="9">
        <f t="shared" si="690"/>
        <v>36708</v>
      </c>
      <c r="BX73" s="9">
        <f t="shared" si="690"/>
        <v>36739</v>
      </c>
      <c r="BY73" s="9">
        <f t="shared" si="690"/>
        <v>36770</v>
      </c>
      <c r="BZ73" s="9">
        <f t="shared" si="690"/>
        <v>36800</v>
      </c>
      <c r="CA73" s="9">
        <f t="shared" si="690"/>
        <v>36831</v>
      </c>
      <c r="CB73" s="9">
        <f t="shared" si="690"/>
        <v>36861</v>
      </c>
      <c r="CC73" s="9">
        <f t="shared" si="690"/>
        <v>36892</v>
      </c>
      <c r="CD73" s="9">
        <f t="shared" si="690"/>
        <v>36923</v>
      </c>
      <c r="CE73" s="9">
        <f t="shared" si="690"/>
        <v>36951</v>
      </c>
      <c r="CF73" s="9">
        <f t="shared" si="690"/>
        <v>36982</v>
      </c>
      <c r="CG73" s="9">
        <f t="shared" si="690"/>
        <v>37012</v>
      </c>
      <c r="CH73" s="9">
        <f t="shared" si="690"/>
        <v>37043</v>
      </c>
      <c r="CI73" s="9">
        <f t="shared" si="690"/>
        <v>37073</v>
      </c>
      <c r="CJ73" s="9">
        <f t="shared" si="690"/>
        <v>37104</v>
      </c>
      <c r="CK73" s="9">
        <f t="shared" si="690"/>
        <v>37135</v>
      </c>
      <c r="CL73" s="9">
        <f t="shared" si="690"/>
        <v>37165</v>
      </c>
      <c r="CM73" s="9">
        <f t="shared" si="690"/>
        <v>37196</v>
      </c>
      <c r="CN73" s="9">
        <f t="shared" si="690"/>
        <v>37226</v>
      </c>
      <c r="CO73" s="9">
        <f t="shared" si="690"/>
        <v>37257</v>
      </c>
      <c r="CP73" s="9">
        <f t="shared" si="690"/>
        <v>37288</v>
      </c>
      <c r="CQ73" s="9">
        <f t="shared" si="690"/>
        <v>37316</v>
      </c>
      <c r="CR73" s="9">
        <f t="shared" si="690"/>
        <v>37347</v>
      </c>
      <c r="CS73" s="9">
        <f t="shared" si="690"/>
        <v>37377</v>
      </c>
      <c r="CT73" s="9">
        <f t="shared" si="690"/>
        <v>37408</v>
      </c>
      <c r="CU73" s="9">
        <f t="shared" si="690"/>
        <v>37438</v>
      </c>
      <c r="CV73" s="9">
        <f t="shared" si="690"/>
        <v>37469</v>
      </c>
      <c r="CW73" s="9">
        <f t="shared" si="690"/>
        <v>37500</v>
      </c>
      <c r="CX73" s="9">
        <f t="shared" si="690"/>
        <v>37530</v>
      </c>
      <c r="CY73" s="9">
        <f t="shared" si="690"/>
        <v>37561</v>
      </c>
      <c r="CZ73" s="9">
        <f t="shared" si="690"/>
        <v>37591</v>
      </c>
      <c r="DA73" s="9">
        <f t="shared" si="690"/>
        <v>37622</v>
      </c>
      <c r="DB73" s="9">
        <f t="shared" si="690"/>
        <v>37653</v>
      </c>
      <c r="DC73" s="9">
        <f t="shared" si="690"/>
        <v>37681</v>
      </c>
      <c r="DD73" s="9">
        <f t="shared" si="690"/>
        <v>37712</v>
      </c>
      <c r="DE73" s="9">
        <f t="shared" si="690"/>
        <v>37742</v>
      </c>
      <c r="DF73" s="9">
        <f t="shared" si="690"/>
        <v>37773</v>
      </c>
      <c r="DG73" s="9">
        <f t="shared" si="690"/>
        <v>37803</v>
      </c>
      <c r="DH73" s="9">
        <f t="shared" si="690"/>
        <v>37834</v>
      </c>
      <c r="DI73" s="9">
        <f t="shared" si="690"/>
        <v>37865</v>
      </c>
      <c r="DJ73" s="9">
        <f t="shared" si="690"/>
        <v>37895</v>
      </c>
      <c r="DK73" s="9">
        <f t="shared" si="690"/>
        <v>37926</v>
      </c>
      <c r="DL73" s="9">
        <f t="shared" si="690"/>
        <v>37956</v>
      </c>
      <c r="DM73" s="9">
        <f t="shared" si="690"/>
        <v>37987</v>
      </c>
      <c r="DN73" s="9">
        <f t="shared" si="690"/>
        <v>38018</v>
      </c>
      <c r="DO73" s="9">
        <f t="shared" si="690"/>
        <v>38047</v>
      </c>
      <c r="DP73" s="9">
        <f t="shared" si="690"/>
        <v>38078</v>
      </c>
      <c r="DQ73" s="9">
        <f t="shared" si="690"/>
        <v>38108</v>
      </c>
      <c r="DR73" s="9">
        <f t="shared" si="690"/>
        <v>38139</v>
      </c>
      <c r="DS73" s="9">
        <f t="shared" si="690"/>
        <v>38169</v>
      </c>
      <c r="DT73" s="9">
        <f t="shared" si="690"/>
        <v>38200</v>
      </c>
      <c r="DU73" s="9">
        <f t="shared" si="690"/>
        <v>38231</v>
      </c>
      <c r="DV73" s="9">
        <f t="shared" si="690"/>
        <v>38261</v>
      </c>
      <c r="DW73" s="9">
        <f t="shared" si="690"/>
        <v>38292</v>
      </c>
      <c r="DX73" s="9">
        <f t="shared" si="690"/>
        <v>38322</v>
      </c>
      <c r="DY73" s="9">
        <f t="shared" si="690"/>
        <v>38353</v>
      </c>
      <c r="DZ73" s="9">
        <f t="shared" si="690"/>
        <v>38384</v>
      </c>
      <c r="EA73" s="9">
        <f t="shared" ref="EA73:GL73" si="691">EA$5</f>
        <v>38412</v>
      </c>
      <c r="EB73" s="9">
        <f t="shared" si="691"/>
        <v>38443</v>
      </c>
      <c r="EC73" s="9">
        <f t="shared" si="691"/>
        <v>38473</v>
      </c>
      <c r="ED73" s="9">
        <f t="shared" si="691"/>
        <v>38504</v>
      </c>
      <c r="EE73" s="9">
        <f t="shared" si="691"/>
        <v>38534</v>
      </c>
      <c r="EF73" s="9">
        <f t="shared" si="691"/>
        <v>38565</v>
      </c>
      <c r="EG73" s="9">
        <f t="shared" si="691"/>
        <v>38596</v>
      </c>
      <c r="EH73" s="9">
        <f t="shared" si="691"/>
        <v>38626</v>
      </c>
      <c r="EI73" s="9">
        <f t="shared" si="691"/>
        <v>38657</v>
      </c>
      <c r="EJ73" s="9">
        <f t="shared" si="691"/>
        <v>38687</v>
      </c>
      <c r="EK73" s="9">
        <f t="shared" si="691"/>
        <v>38718</v>
      </c>
      <c r="EL73" s="9">
        <f t="shared" si="691"/>
        <v>38749</v>
      </c>
      <c r="EM73" s="9">
        <f t="shared" si="691"/>
        <v>38777</v>
      </c>
      <c r="EN73" s="9">
        <f t="shared" si="691"/>
        <v>38808</v>
      </c>
      <c r="EO73" s="9">
        <f t="shared" si="691"/>
        <v>38838</v>
      </c>
      <c r="EP73" s="9">
        <f t="shared" si="691"/>
        <v>38869</v>
      </c>
      <c r="EQ73" s="9">
        <f t="shared" si="691"/>
        <v>38899</v>
      </c>
      <c r="ER73" s="9">
        <f t="shared" si="691"/>
        <v>38930</v>
      </c>
      <c r="ES73" s="9">
        <f t="shared" si="691"/>
        <v>38961</v>
      </c>
      <c r="ET73" s="9">
        <f t="shared" si="691"/>
        <v>38991</v>
      </c>
      <c r="EU73" s="9">
        <f t="shared" si="691"/>
        <v>39022</v>
      </c>
      <c r="EV73" s="9">
        <f t="shared" si="691"/>
        <v>39052</v>
      </c>
      <c r="EW73" s="9">
        <f t="shared" si="691"/>
        <v>39083</v>
      </c>
      <c r="EX73" s="9">
        <f t="shared" si="691"/>
        <v>39114</v>
      </c>
      <c r="EY73" s="9">
        <f t="shared" si="691"/>
        <v>39142</v>
      </c>
      <c r="EZ73" s="9">
        <f t="shared" si="691"/>
        <v>39173</v>
      </c>
      <c r="FA73" s="9">
        <f t="shared" si="691"/>
        <v>39203</v>
      </c>
      <c r="FB73" s="9">
        <f t="shared" si="691"/>
        <v>39234</v>
      </c>
      <c r="FC73" s="9">
        <f t="shared" si="691"/>
        <v>39264</v>
      </c>
      <c r="FD73" s="9">
        <f t="shared" si="691"/>
        <v>39295</v>
      </c>
      <c r="FE73" s="9">
        <f t="shared" si="691"/>
        <v>39326</v>
      </c>
      <c r="FF73" s="9">
        <f t="shared" si="691"/>
        <v>39356</v>
      </c>
      <c r="FG73" s="9">
        <f t="shared" si="691"/>
        <v>39387</v>
      </c>
      <c r="FH73" s="9">
        <f t="shared" si="691"/>
        <v>39417</v>
      </c>
      <c r="FI73" s="9">
        <f t="shared" si="691"/>
        <v>39448</v>
      </c>
      <c r="FJ73" s="9">
        <f t="shared" si="691"/>
        <v>39479</v>
      </c>
      <c r="FK73" s="9">
        <f t="shared" si="691"/>
        <v>39508</v>
      </c>
      <c r="FL73" s="9">
        <f t="shared" si="691"/>
        <v>39539</v>
      </c>
      <c r="FM73" s="9">
        <f t="shared" si="691"/>
        <v>39569</v>
      </c>
      <c r="FN73" s="9">
        <f t="shared" si="691"/>
        <v>39600</v>
      </c>
      <c r="FO73" s="9">
        <f t="shared" si="691"/>
        <v>39630</v>
      </c>
      <c r="FP73" s="9">
        <f t="shared" si="691"/>
        <v>39661</v>
      </c>
      <c r="FQ73" s="9">
        <f t="shared" si="691"/>
        <v>39692</v>
      </c>
      <c r="FR73" s="9">
        <f t="shared" si="691"/>
        <v>39722</v>
      </c>
      <c r="FS73" s="9">
        <f t="shared" si="691"/>
        <v>39753</v>
      </c>
      <c r="FT73" s="9">
        <f t="shared" si="691"/>
        <v>39783</v>
      </c>
      <c r="FU73" s="9">
        <f t="shared" si="691"/>
        <v>39814</v>
      </c>
      <c r="FV73" s="9">
        <f t="shared" si="691"/>
        <v>39845</v>
      </c>
      <c r="FW73" s="9">
        <f t="shared" si="691"/>
        <v>39873</v>
      </c>
      <c r="FX73" s="9">
        <f t="shared" si="691"/>
        <v>39904</v>
      </c>
      <c r="FY73" s="9">
        <f t="shared" si="691"/>
        <v>39934</v>
      </c>
      <c r="FZ73" s="9">
        <f t="shared" si="691"/>
        <v>39965</v>
      </c>
      <c r="GA73" s="9">
        <f t="shared" si="691"/>
        <v>39995</v>
      </c>
      <c r="GB73" s="9">
        <f t="shared" si="691"/>
        <v>40026</v>
      </c>
      <c r="GC73" s="9">
        <f t="shared" si="691"/>
        <v>40057</v>
      </c>
      <c r="GD73" s="9">
        <f t="shared" si="691"/>
        <v>40087</v>
      </c>
      <c r="GE73" s="9">
        <f t="shared" si="691"/>
        <v>40118</v>
      </c>
      <c r="GF73" s="9">
        <f t="shared" si="691"/>
        <v>40148</v>
      </c>
      <c r="GG73" s="9">
        <f t="shared" si="691"/>
        <v>40179</v>
      </c>
      <c r="GH73" s="9">
        <f t="shared" si="691"/>
        <v>40210</v>
      </c>
      <c r="GI73" s="9">
        <f t="shared" si="691"/>
        <v>40238</v>
      </c>
      <c r="GJ73" s="9">
        <f t="shared" si="691"/>
        <v>40269</v>
      </c>
      <c r="GK73" s="9">
        <f t="shared" si="691"/>
        <v>40299</v>
      </c>
      <c r="GL73" s="9">
        <f t="shared" si="691"/>
        <v>40330</v>
      </c>
      <c r="GM73" s="9">
        <f t="shared" ref="GM73:KN73" si="692">GM$5</f>
        <v>40360</v>
      </c>
      <c r="GN73" s="9">
        <f t="shared" si="692"/>
        <v>40391</v>
      </c>
      <c r="GO73" s="9">
        <f t="shared" si="692"/>
        <v>40422</v>
      </c>
      <c r="GP73" s="9">
        <f t="shared" si="692"/>
        <v>40452</v>
      </c>
      <c r="GQ73" s="9">
        <f t="shared" si="692"/>
        <v>40483</v>
      </c>
      <c r="GR73" s="9">
        <f t="shared" si="692"/>
        <v>40513</v>
      </c>
      <c r="GS73" s="9">
        <f t="shared" si="692"/>
        <v>40544</v>
      </c>
      <c r="GT73" s="9">
        <f t="shared" si="692"/>
        <v>40575</v>
      </c>
      <c r="GU73" s="9">
        <f t="shared" si="692"/>
        <v>40603</v>
      </c>
      <c r="GV73" s="9">
        <f t="shared" si="692"/>
        <v>40634</v>
      </c>
      <c r="GW73" s="9">
        <f t="shared" si="692"/>
        <v>40664</v>
      </c>
      <c r="GX73" s="9">
        <f t="shared" si="692"/>
        <v>40695</v>
      </c>
      <c r="GY73" s="9">
        <f t="shared" si="692"/>
        <v>40725</v>
      </c>
      <c r="GZ73" s="9">
        <f t="shared" si="692"/>
        <v>40756</v>
      </c>
      <c r="HA73" s="9">
        <f t="shared" si="692"/>
        <v>40787</v>
      </c>
      <c r="HB73" s="9">
        <f t="shared" si="692"/>
        <v>40817</v>
      </c>
      <c r="HC73" s="9">
        <f t="shared" si="692"/>
        <v>40848</v>
      </c>
      <c r="HD73" s="9">
        <f t="shared" si="692"/>
        <v>40878</v>
      </c>
      <c r="HE73" s="9">
        <f t="shared" si="692"/>
        <v>40909</v>
      </c>
      <c r="HF73" s="9">
        <f t="shared" si="692"/>
        <v>40940</v>
      </c>
      <c r="HG73" s="9">
        <f t="shared" si="692"/>
        <v>40969</v>
      </c>
      <c r="HH73" s="9">
        <f t="shared" si="692"/>
        <v>41000</v>
      </c>
      <c r="HI73" s="9">
        <f t="shared" si="692"/>
        <v>41030</v>
      </c>
      <c r="HJ73" s="9">
        <f t="shared" si="692"/>
        <v>41061</v>
      </c>
      <c r="HK73" s="9">
        <f t="shared" si="692"/>
        <v>41091</v>
      </c>
      <c r="HL73" s="9">
        <f t="shared" si="692"/>
        <v>41122</v>
      </c>
      <c r="HM73" s="9">
        <f t="shared" si="692"/>
        <v>41153</v>
      </c>
      <c r="HN73" s="9">
        <f t="shared" si="692"/>
        <v>41183</v>
      </c>
      <c r="HO73" s="9">
        <f t="shared" si="692"/>
        <v>41214</v>
      </c>
      <c r="HP73" s="9">
        <f t="shared" si="692"/>
        <v>41244</v>
      </c>
      <c r="HQ73" s="9">
        <f t="shared" si="692"/>
        <v>41275</v>
      </c>
      <c r="HR73" s="9">
        <f t="shared" si="692"/>
        <v>41306</v>
      </c>
      <c r="HS73" s="9">
        <f t="shared" si="692"/>
        <v>41334</v>
      </c>
      <c r="HT73" s="9">
        <f t="shared" si="692"/>
        <v>41365</v>
      </c>
      <c r="HU73" s="9">
        <f t="shared" si="692"/>
        <v>41395</v>
      </c>
      <c r="HV73" s="9">
        <f t="shared" si="692"/>
        <v>41426</v>
      </c>
      <c r="HW73" s="9">
        <f t="shared" si="692"/>
        <v>41456</v>
      </c>
      <c r="HX73" s="9">
        <f t="shared" si="692"/>
        <v>41487</v>
      </c>
      <c r="HY73" s="9">
        <f t="shared" si="692"/>
        <v>41518</v>
      </c>
      <c r="HZ73" s="9">
        <f t="shared" si="692"/>
        <v>41548</v>
      </c>
      <c r="IA73" s="9">
        <f t="shared" si="692"/>
        <v>41579</v>
      </c>
      <c r="IB73" s="9">
        <f t="shared" si="692"/>
        <v>41609</v>
      </c>
      <c r="IC73" s="9">
        <f t="shared" si="692"/>
        <v>41640</v>
      </c>
      <c r="ID73" s="9">
        <f t="shared" si="692"/>
        <v>41671</v>
      </c>
      <c r="IE73" s="9">
        <f t="shared" si="692"/>
        <v>41699</v>
      </c>
      <c r="IF73" s="9">
        <f t="shared" si="692"/>
        <v>41730</v>
      </c>
      <c r="IG73" s="9">
        <f t="shared" si="692"/>
        <v>41760</v>
      </c>
      <c r="IH73" s="9">
        <f t="shared" si="692"/>
        <v>41791</v>
      </c>
      <c r="II73" s="9">
        <f t="shared" si="692"/>
        <v>41821</v>
      </c>
      <c r="IJ73" s="9">
        <f t="shared" si="692"/>
        <v>41852</v>
      </c>
      <c r="IK73" s="9">
        <f t="shared" si="692"/>
        <v>41883</v>
      </c>
      <c r="IL73" s="9">
        <f t="shared" si="692"/>
        <v>41913</v>
      </c>
      <c r="IM73" s="9">
        <f t="shared" si="692"/>
        <v>41944</v>
      </c>
      <c r="IN73" s="9">
        <f t="shared" si="692"/>
        <v>41974</v>
      </c>
      <c r="IO73" s="9">
        <f t="shared" si="692"/>
        <v>42005</v>
      </c>
      <c r="IP73" s="9">
        <f t="shared" si="692"/>
        <v>42036</v>
      </c>
      <c r="IQ73" s="9">
        <f t="shared" si="692"/>
        <v>42064</v>
      </c>
      <c r="IR73" s="9">
        <f t="shared" si="692"/>
        <v>42095</v>
      </c>
      <c r="IS73" s="9">
        <f t="shared" si="692"/>
        <v>42125</v>
      </c>
      <c r="IT73" s="9">
        <f t="shared" si="692"/>
        <v>42156</v>
      </c>
      <c r="IU73" s="9">
        <f t="shared" si="692"/>
        <v>42186</v>
      </c>
      <c r="IV73" s="9">
        <f t="shared" si="692"/>
        <v>42217</v>
      </c>
      <c r="IW73" s="9">
        <f t="shared" si="692"/>
        <v>42248</v>
      </c>
      <c r="IX73" s="9">
        <f t="shared" si="692"/>
        <v>42278</v>
      </c>
      <c r="IY73" s="9">
        <f t="shared" si="692"/>
        <v>42309</v>
      </c>
      <c r="IZ73" s="9">
        <f t="shared" si="692"/>
        <v>42339</v>
      </c>
      <c r="JA73" s="9">
        <f t="shared" si="692"/>
        <v>42370</v>
      </c>
      <c r="JB73" s="9">
        <f t="shared" si="692"/>
        <v>42401</v>
      </c>
      <c r="JC73" s="9">
        <f t="shared" si="692"/>
        <v>42430</v>
      </c>
      <c r="JD73" s="9">
        <f t="shared" si="692"/>
        <v>42461</v>
      </c>
      <c r="JE73" s="9">
        <f t="shared" si="692"/>
        <v>42491</v>
      </c>
      <c r="JF73" s="9">
        <f t="shared" si="692"/>
        <v>42522</v>
      </c>
      <c r="JG73" s="9">
        <f t="shared" si="692"/>
        <v>42552</v>
      </c>
      <c r="JH73" s="9">
        <f t="shared" si="692"/>
        <v>42583</v>
      </c>
      <c r="JI73" s="9">
        <f t="shared" si="692"/>
        <v>42614</v>
      </c>
      <c r="JJ73" s="9">
        <f t="shared" si="692"/>
        <v>42644</v>
      </c>
      <c r="JK73" s="9">
        <f t="shared" si="692"/>
        <v>42675</v>
      </c>
      <c r="JL73" s="9">
        <f t="shared" si="692"/>
        <v>42705</v>
      </c>
      <c r="JM73" s="9">
        <f t="shared" si="692"/>
        <v>42736</v>
      </c>
      <c r="JN73" s="9">
        <f t="shared" si="692"/>
        <v>42767</v>
      </c>
      <c r="JO73" s="9">
        <f t="shared" si="692"/>
        <v>42795</v>
      </c>
      <c r="JP73" s="9">
        <f t="shared" si="692"/>
        <v>42826</v>
      </c>
      <c r="JQ73" s="9">
        <f t="shared" si="692"/>
        <v>42856</v>
      </c>
      <c r="JR73" s="9">
        <f t="shared" si="692"/>
        <v>42887</v>
      </c>
      <c r="JS73" s="9">
        <f t="shared" si="692"/>
        <v>42917</v>
      </c>
      <c r="JT73" s="9">
        <f t="shared" si="692"/>
        <v>42948</v>
      </c>
      <c r="JU73" s="9">
        <f t="shared" si="692"/>
        <v>42979</v>
      </c>
      <c r="JV73" s="9">
        <f t="shared" si="692"/>
        <v>43009</v>
      </c>
      <c r="JW73" s="9">
        <f t="shared" si="692"/>
        <v>43040</v>
      </c>
      <c r="JX73" s="9">
        <f t="shared" si="692"/>
        <v>43070</v>
      </c>
      <c r="JY73" s="9">
        <f t="shared" si="692"/>
        <v>43101</v>
      </c>
      <c r="JZ73" s="9">
        <f t="shared" si="692"/>
        <v>43132</v>
      </c>
      <c r="KA73" s="9">
        <f t="shared" si="692"/>
        <v>43160</v>
      </c>
      <c r="KB73" s="9">
        <f t="shared" si="692"/>
        <v>43191</v>
      </c>
      <c r="KC73" s="9">
        <f t="shared" si="692"/>
        <v>43221</v>
      </c>
      <c r="KD73" s="9">
        <f t="shared" si="692"/>
        <v>43252</v>
      </c>
      <c r="KE73" s="9">
        <f t="shared" si="692"/>
        <v>43282</v>
      </c>
      <c r="KF73" s="9">
        <f t="shared" si="692"/>
        <v>43313</v>
      </c>
      <c r="KG73" s="9">
        <f t="shared" si="692"/>
        <v>43344</v>
      </c>
      <c r="KH73" s="9">
        <f t="shared" si="692"/>
        <v>43374</v>
      </c>
      <c r="KI73" s="9">
        <f t="shared" si="692"/>
        <v>43405</v>
      </c>
      <c r="KJ73" s="9">
        <f t="shared" si="692"/>
        <v>43435</v>
      </c>
      <c r="KK73" s="9">
        <f t="shared" si="692"/>
        <v>43466</v>
      </c>
      <c r="KL73" s="9">
        <f t="shared" si="692"/>
        <v>43497</v>
      </c>
      <c r="KM73" s="9">
        <f t="shared" si="692"/>
        <v>43525</v>
      </c>
      <c r="KN73" s="9">
        <f t="shared" si="692"/>
        <v>43556</v>
      </c>
      <c r="KO73" s="9">
        <f t="shared" ref="KO73:NG73" si="693">KO$5</f>
        <v>43586</v>
      </c>
      <c r="KP73" s="9">
        <f t="shared" si="693"/>
        <v>43617</v>
      </c>
      <c r="KQ73" s="9">
        <f t="shared" si="693"/>
        <v>43647</v>
      </c>
      <c r="KR73" s="9">
        <f t="shared" si="693"/>
        <v>43678</v>
      </c>
      <c r="KS73" s="9">
        <f t="shared" si="693"/>
        <v>43709</v>
      </c>
      <c r="KT73" s="9">
        <f t="shared" si="693"/>
        <v>43739</v>
      </c>
      <c r="KU73" s="9">
        <f t="shared" si="693"/>
        <v>43770</v>
      </c>
      <c r="KV73" s="9">
        <f t="shared" si="693"/>
        <v>43800</v>
      </c>
      <c r="KW73" s="9">
        <f t="shared" si="693"/>
        <v>43831</v>
      </c>
      <c r="KX73" s="9">
        <f t="shared" si="693"/>
        <v>43862</v>
      </c>
      <c r="KY73" s="9">
        <f t="shared" si="693"/>
        <v>43891</v>
      </c>
      <c r="KZ73" s="9">
        <f t="shared" si="693"/>
        <v>43922</v>
      </c>
      <c r="LA73" s="9">
        <f t="shared" si="693"/>
        <v>43952</v>
      </c>
      <c r="LB73" s="9">
        <f t="shared" si="693"/>
        <v>43983</v>
      </c>
      <c r="LC73" s="9">
        <f t="shared" si="693"/>
        <v>44013</v>
      </c>
      <c r="LD73" s="9">
        <f t="shared" si="693"/>
        <v>44044</v>
      </c>
      <c r="LE73" s="9">
        <f t="shared" si="693"/>
        <v>44075</v>
      </c>
      <c r="LF73" s="9">
        <f t="shared" si="693"/>
        <v>44105</v>
      </c>
      <c r="LG73" s="9">
        <f t="shared" si="693"/>
        <v>44136</v>
      </c>
      <c r="LH73" s="9">
        <f t="shared" si="693"/>
        <v>44166</v>
      </c>
      <c r="LI73" s="9">
        <f t="shared" si="693"/>
        <v>44197</v>
      </c>
      <c r="LJ73" s="9">
        <f t="shared" si="693"/>
        <v>44228</v>
      </c>
      <c r="LK73" s="9">
        <f t="shared" si="693"/>
        <v>44256</v>
      </c>
      <c r="LL73" s="9">
        <f t="shared" si="693"/>
        <v>44287</v>
      </c>
      <c r="LM73" s="9">
        <f t="shared" si="693"/>
        <v>44317</v>
      </c>
      <c r="LN73" s="9">
        <f t="shared" si="693"/>
        <v>44348</v>
      </c>
      <c r="LO73" s="9">
        <f t="shared" si="693"/>
        <v>44378</v>
      </c>
      <c r="LP73" s="9">
        <f t="shared" si="693"/>
        <v>44409</v>
      </c>
      <c r="LQ73" s="9">
        <f t="shared" si="693"/>
        <v>44440</v>
      </c>
      <c r="LR73" s="9">
        <f t="shared" si="693"/>
        <v>44470</v>
      </c>
      <c r="LS73" s="9">
        <f t="shared" si="693"/>
        <v>44501</v>
      </c>
      <c r="LT73" s="9">
        <f t="shared" si="693"/>
        <v>44531</v>
      </c>
      <c r="LU73" s="9">
        <f t="shared" si="693"/>
        <v>44562</v>
      </c>
      <c r="LV73" s="9">
        <f t="shared" si="693"/>
        <v>44593</v>
      </c>
      <c r="LW73" s="9">
        <f t="shared" si="693"/>
        <v>44621</v>
      </c>
      <c r="LX73" s="9">
        <f t="shared" si="693"/>
        <v>44652</v>
      </c>
      <c r="LY73" s="9">
        <f t="shared" si="693"/>
        <v>44682</v>
      </c>
      <c r="LZ73" s="9">
        <f t="shared" si="693"/>
        <v>44713</v>
      </c>
      <c r="MA73" s="9">
        <f t="shared" si="693"/>
        <v>44743</v>
      </c>
      <c r="MB73" s="9">
        <f t="shared" si="693"/>
        <v>44774</v>
      </c>
      <c r="MC73" s="9">
        <f t="shared" si="693"/>
        <v>44805</v>
      </c>
      <c r="MD73" s="9">
        <f t="shared" si="693"/>
        <v>44835</v>
      </c>
      <c r="ME73" s="9">
        <f t="shared" si="693"/>
        <v>44866</v>
      </c>
      <c r="MF73" s="9">
        <f t="shared" si="693"/>
        <v>44896</v>
      </c>
      <c r="MG73" s="9">
        <f t="shared" si="693"/>
        <v>44927</v>
      </c>
      <c r="MH73" s="9">
        <f t="shared" si="693"/>
        <v>44958</v>
      </c>
      <c r="MI73" s="9">
        <f t="shared" si="693"/>
        <v>44986</v>
      </c>
      <c r="MJ73" s="9">
        <f t="shared" si="693"/>
        <v>45017</v>
      </c>
      <c r="MK73" s="9">
        <f t="shared" si="693"/>
        <v>45047</v>
      </c>
      <c r="ML73" s="9">
        <f t="shared" si="693"/>
        <v>45078</v>
      </c>
      <c r="MM73" s="9">
        <f t="shared" si="693"/>
        <v>45108</v>
      </c>
      <c r="MN73" s="9">
        <f t="shared" si="693"/>
        <v>45139</v>
      </c>
      <c r="MO73" s="9">
        <f t="shared" si="693"/>
        <v>45170</v>
      </c>
      <c r="MP73" s="9">
        <f t="shared" si="693"/>
        <v>45200</v>
      </c>
      <c r="MQ73" s="9">
        <f t="shared" si="693"/>
        <v>45231</v>
      </c>
      <c r="MR73" s="9">
        <f t="shared" si="693"/>
        <v>45261</v>
      </c>
      <c r="MS73" s="9">
        <f t="shared" si="693"/>
        <v>45292</v>
      </c>
      <c r="MT73" s="9">
        <f t="shared" si="693"/>
        <v>45323</v>
      </c>
      <c r="MU73" s="9">
        <f t="shared" si="693"/>
        <v>45352</v>
      </c>
      <c r="MV73" s="9">
        <f t="shared" si="693"/>
        <v>45383</v>
      </c>
      <c r="MW73" s="9">
        <f t="shared" si="693"/>
        <v>45413</v>
      </c>
      <c r="MX73" s="9">
        <f t="shared" si="693"/>
        <v>45444</v>
      </c>
      <c r="MY73" s="9">
        <f t="shared" si="693"/>
        <v>45474</v>
      </c>
      <c r="MZ73" s="9">
        <f t="shared" si="693"/>
        <v>45505</v>
      </c>
      <c r="NA73" s="9">
        <f t="shared" si="693"/>
        <v>45536</v>
      </c>
      <c r="NB73" s="9">
        <f t="shared" si="693"/>
        <v>45566</v>
      </c>
      <c r="NC73" s="9">
        <f t="shared" si="693"/>
        <v>45597</v>
      </c>
      <c r="ND73" s="9">
        <f t="shared" si="693"/>
        <v>45627</v>
      </c>
      <c r="NE73" s="9">
        <f t="shared" si="693"/>
        <v>45658</v>
      </c>
      <c r="NF73" s="9">
        <f t="shared" si="693"/>
        <v>45689</v>
      </c>
      <c r="NG73" s="9">
        <f t="shared" si="693"/>
        <v>45717</v>
      </c>
      <c r="NH73" s="9">
        <f t="shared" ref="NH73:NU73" si="694">NH$5</f>
        <v>45748</v>
      </c>
      <c r="NI73" s="9">
        <f t="shared" si="694"/>
        <v>45778</v>
      </c>
      <c r="NJ73" s="9">
        <f t="shared" si="694"/>
        <v>45809</v>
      </c>
      <c r="NK73" s="9">
        <f t="shared" si="694"/>
        <v>45839</v>
      </c>
      <c r="NL73" s="9">
        <f t="shared" si="694"/>
        <v>45870</v>
      </c>
      <c r="NM73" s="9">
        <f t="shared" si="694"/>
        <v>45901</v>
      </c>
      <c r="NN73" s="9">
        <f t="shared" si="694"/>
        <v>45931</v>
      </c>
      <c r="NO73" s="9">
        <f t="shared" si="694"/>
        <v>45962</v>
      </c>
      <c r="NP73" s="9">
        <f t="shared" si="694"/>
        <v>45992</v>
      </c>
      <c r="NQ73" s="9">
        <f t="shared" si="694"/>
        <v>46023</v>
      </c>
      <c r="NR73" s="9">
        <f t="shared" si="694"/>
        <v>46054</v>
      </c>
      <c r="NS73" s="9">
        <f t="shared" si="694"/>
        <v>46082</v>
      </c>
      <c r="NT73" s="9">
        <f t="shared" si="694"/>
        <v>46113</v>
      </c>
      <c r="NU73" s="9">
        <f t="shared" si="694"/>
        <v>46143</v>
      </c>
    </row>
    <row r="74" spans="1:385" outlineLevel="1" x14ac:dyDescent="0.75">
      <c r="A74" s="7" t="s">
        <v>18</v>
      </c>
      <c r="B74" s="17" t="s">
        <v>3</v>
      </c>
      <c r="C74" s="17">
        <f t="shared" ref="C74:AH74" si="695">C64/B64-1</f>
        <v>0.18061714681751795</v>
      </c>
      <c r="D74" s="17">
        <f t="shared" si="695"/>
        <v>0.20657234552275905</v>
      </c>
      <c r="E74" s="17">
        <f t="shared" si="695"/>
        <v>-1.891881766755299E-2</v>
      </c>
      <c r="F74" s="17">
        <f t="shared" si="695"/>
        <v>-5.1932182679090833E-3</v>
      </c>
      <c r="G74" s="17">
        <f t="shared" si="695"/>
        <v>3.5582680792261456E-2</v>
      </c>
      <c r="H74" s="17">
        <f t="shared" si="695"/>
        <v>4.8185625857148917E-3</v>
      </c>
      <c r="I74" s="17">
        <f t="shared" si="695"/>
        <v>2.7002102622745161E-2</v>
      </c>
      <c r="J74" s="17">
        <f t="shared" si="695"/>
        <v>-1.2571387521997934E-3</v>
      </c>
      <c r="K74" s="17">
        <f t="shared" si="695"/>
        <v>-9.4332158526936549E-2</v>
      </c>
      <c r="L74" s="17">
        <f t="shared" si="695"/>
        <v>-0.10102052972243181</v>
      </c>
      <c r="M74" s="17">
        <f t="shared" si="695"/>
        <v>-1.3693184327930874E-3</v>
      </c>
      <c r="N74" s="17">
        <f t="shared" si="695"/>
        <v>-9.4656758669495744E-3</v>
      </c>
      <c r="O74" s="17">
        <f t="shared" si="695"/>
        <v>-7.970885058497823E-2</v>
      </c>
      <c r="P74" s="17">
        <f t="shared" si="695"/>
        <v>1.1111650249890914E-2</v>
      </c>
      <c r="Q74" s="17">
        <f t="shared" si="695"/>
        <v>3.0137249256166676E-2</v>
      </c>
      <c r="R74" s="17">
        <f t="shared" si="695"/>
        <v>-1.9565825025621986E-2</v>
      </c>
      <c r="S74" s="17">
        <f t="shared" si="695"/>
        <v>-8.2676042953528928E-3</v>
      </c>
      <c r="T74" s="17">
        <f t="shared" si="695"/>
        <v>-1.6289766193944288E-3</v>
      </c>
      <c r="U74" s="17">
        <f t="shared" si="695"/>
        <v>4.1846626355696248E-2</v>
      </c>
      <c r="V74" s="17">
        <f t="shared" si="695"/>
        <v>1.5845232611699789E-2</v>
      </c>
      <c r="W74" s="17">
        <f t="shared" si="695"/>
        <v>4.3982950938603604E-3</v>
      </c>
      <c r="X74" s="17">
        <f t="shared" si="695"/>
        <v>-4.9388289467744095E-2</v>
      </c>
      <c r="Y74" s="17">
        <f t="shared" si="695"/>
        <v>-1.66690411739564E-2</v>
      </c>
      <c r="Z74" s="17">
        <f t="shared" si="695"/>
        <v>1.8207282913165201E-2</v>
      </c>
      <c r="AA74" s="17">
        <f t="shared" si="695"/>
        <v>-1.1431010766968508E-2</v>
      </c>
      <c r="AB74" s="17">
        <f t="shared" si="695"/>
        <v>6.9762978600901748E-2</v>
      </c>
      <c r="AC74" s="17">
        <f t="shared" si="695"/>
        <v>-1.2827412988876907E-2</v>
      </c>
      <c r="AD74" s="17">
        <f t="shared" si="695"/>
        <v>-2.6805997273966375E-2</v>
      </c>
      <c r="AE74" s="17">
        <f t="shared" si="695"/>
        <v>3.8795518207282997E-2</v>
      </c>
      <c r="AF74" s="17">
        <f t="shared" si="695"/>
        <v>2.2515841984629859E-2</v>
      </c>
      <c r="AG74" s="17">
        <f t="shared" si="695"/>
        <v>-7.7355836849507531E-3</v>
      </c>
      <c r="AH74" s="17">
        <f t="shared" si="695"/>
        <v>-2.050850460666187E-2</v>
      </c>
      <c r="AI74" s="17">
        <f t="shared" ref="AI74:BI74" si="696">AI64/AH64-1</f>
        <v>4.3594265816488065E-2</v>
      </c>
      <c r="AJ74" s="17">
        <f t="shared" si="696"/>
        <v>-1.5166616111278453E-3</v>
      </c>
      <c r="AK74" s="17">
        <f t="shared" si="696"/>
        <v>-6.587969794288695E-2</v>
      </c>
      <c r="AL74" s="17">
        <f t="shared" si="696"/>
        <v>-3.8468686117821949E-2</v>
      </c>
      <c r="AM74" s="17">
        <f t="shared" si="696"/>
        <v>1.6669887901043845E-2</v>
      </c>
      <c r="AN74" s="17">
        <f t="shared" si="696"/>
        <v>-9.932987975856733E-3</v>
      </c>
      <c r="AO74" s="17">
        <f t="shared" si="696"/>
        <v>-0.10253456221198154</v>
      </c>
      <c r="AP74" s="17">
        <f t="shared" si="696"/>
        <v>-6.1831407787762083E-2</v>
      </c>
      <c r="AQ74" s="17">
        <f t="shared" si="696"/>
        <v>6.3968072976054779E-2</v>
      </c>
      <c r="AR74" s="17">
        <f t="shared" si="696"/>
        <v>-2.5613546243703822E-2</v>
      </c>
      <c r="AS74" s="17">
        <f t="shared" si="696"/>
        <v>3.2831060272767276E-2</v>
      </c>
      <c r="AT74" s="17">
        <f t="shared" si="696"/>
        <v>0.11980192747989982</v>
      </c>
      <c r="AU74" s="17">
        <f t="shared" si="696"/>
        <v>-6.6901241025153269E-2</v>
      </c>
      <c r="AV74" s="17">
        <f t="shared" si="696"/>
        <v>-8.7800652262535861E-2</v>
      </c>
      <c r="AW74" s="17">
        <f t="shared" si="696"/>
        <v>-1.1172560192163061E-4</v>
      </c>
      <c r="AX74" s="17">
        <f t="shared" si="696"/>
        <v>6.743393485669591E-2</v>
      </c>
      <c r="AY74" s="17">
        <f t="shared" si="696"/>
        <v>9.8032031822464338E-2</v>
      </c>
      <c r="AZ74" s="17">
        <f t="shared" si="696"/>
        <v>7.946041279374616E-2</v>
      </c>
      <c r="BA74" s="17">
        <f t="shared" si="696"/>
        <v>2.9453325090523563E-2</v>
      </c>
      <c r="BB74" s="17">
        <f t="shared" si="696"/>
        <v>2.8267490241496329E-2</v>
      </c>
      <c r="BC74" s="17">
        <f t="shared" si="696"/>
        <v>-2.8741865509761544E-2</v>
      </c>
      <c r="BD74" s="17">
        <f t="shared" si="696"/>
        <v>-0.12837692737190232</v>
      </c>
      <c r="BE74" s="17">
        <f t="shared" si="696"/>
        <v>-3.2127722479550314E-2</v>
      </c>
      <c r="BF74" s="17">
        <f t="shared" si="696"/>
        <v>-2.6779350371652577E-2</v>
      </c>
      <c r="BG74" s="17">
        <f t="shared" si="696"/>
        <v>-9.7039129525005152E-2</v>
      </c>
      <c r="BH74" s="17">
        <f t="shared" si="696"/>
        <v>1.1239209779271064E-2</v>
      </c>
      <c r="BI74" s="17">
        <f t="shared" si="696"/>
        <v>2.552907476367805E-2</v>
      </c>
      <c r="BJ74" s="17">
        <f t="shared" ref="BJ74:BJ80" si="697">BJ64/BI64-1</f>
        <v>0.18287495443331192</v>
      </c>
      <c r="BK74" s="17">
        <f t="shared" ref="BK74:BN80" si="698">BK64/BJ64-1</f>
        <v>8.2027310275817333E-2</v>
      </c>
      <c r="BL74" s="17">
        <f t="shared" si="698"/>
        <v>-3.3510539938286787E-2</v>
      </c>
      <c r="BM74" s="17">
        <f t="shared" si="698"/>
        <v>1.6382945039516983E-3</v>
      </c>
      <c r="BN74" s="17">
        <f t="shared" si="698"/>
        <v>-3.0275098395336486E-2</v>
      </c>
      <c r="BO74" s="17">
        <f t="shared" ref="BO74:BO80" si="699">BO64/BN64-1</f>
        <v>-4.182657803458123E-2</v>
      </c>
      <c r="BP74" s="17">
        <f t="shared" ref="BP74:BP80" si="700">BP64/BO64-1</f>
        <v>1.2632286722800146E-3</v>
      </c>
      <c r="BQ74" s="17">
        <f t="shared" ref="BQ74:BQ80" si="701">BQ64/BP64-1</f>
        <v>5.0883761313452958E-2</v>
      </c>
      <c r="BR74" s="17">
        <f t="shared" ref="BR74:BR80" si="702">BR64/BQ64-1</f>
        <v>3.5205850842874087E-2</v>
      </c>
      <c r="BS74" s="17">
        <f t="shared" ref="BS74:BS80" si="703">BS64/BR64-1</f>
        <v>-7.457595090004665E-2</v>
      </c>
      <c r="BT74" s="17">
        <f t="shared" ref="BT74:BT80" si="704">BT64/BS64-1</f>
        <v>-7.193732435232103E-2</v>
      </c>
      <c r="BU74" s="17">
        <f t="shared" ref="BU74:BU80" si="705">BU64/BT64-1</f>
        <v>-6.0131676424109326E-2</v>
      </c>
      <c r="BV74" s="17">
        <f t="shared" ref="BV74:BV80" si="706">BV64/BU64-1</f>
        <v>7.3609529583518407E-2</v>
      </c>
      <c r="BW74" s="17">
        <f t="shared" ref="BW74:BW80" si="707">BW64/BV64-1</f>
        <v>6.584545399652364E-2</v>
      </c>
      <c r="BX74" s="17">
        <f t="shared" ref="BX74:BX80" si="708">BX64/BW64-1</f>
        <v>-0.12024706168433497</v>
      </c>
      <c r="BY74" s="17">
        <f t="shared" ref="BY74:BY80" si="709">BY64/BX64-1</f>
        <v>-1.9320183088647913E-2</v>
      </c>
      <c r="BZ74" s="17">
        <f t="shared" ref="BZ74:BZ80" si="710">BZ64/BY64-1</f>
        <v>8.9657971353244159E-2</v>
      </c>
      <c r="CA74" s="17">
        <f t="shared" ref="CA74:CA80" si="711">CA64/BZ64-1</f>
        <v>4.7859865473570462E-2</v>
      </c>
      <c r="CB74" s="17">
        <f t="shared" ref="CB74:CB80" si="712">CB64/CA64-1</f>
        <v>1.4469296907435591E-3</v>
      </c>
      <c r="CC74" s="17">
        <f t="shared" ref="CC74:CC80" si="713">CC64/CB64-1</f>
        <v>-3.4122230598596648E-3</v>
      </c>
      <c r="CD74" s="17">
        <f t="shared" ref="CD74:CD80" si="714">CD64/CC64-1</f>
        <v>3.5545719625642347E-2</v>
      </c>
      <c r="CE74" s="17">
        <f t="shared" ref="CE74:CE80" si="715">CE64/CD64-1</f>
        <v>4.1713180102028069E-2</v>
      </c>
      <c r="CF74" s="17">
        <f t="shared" ref="CF74:CF80" si="716">CF64/CE64-1</f>
        <v>-6.2485052495194315E-2</v>
      </c>
      <c r="CG74" s="17">
        <f t="shared" ref="CG74:CG80" si="717">CG64/CF64-1</f>
        <v>1.4192316886570966E-2</v>
      </c>
      <c r="CH74" s="17">
        <f t="shared" ref="CH74:CH80" si="718">CH64/CG64-1</f>
        <v>-0.31649878653772412</v>
      </c>
      <c r="CI74" s="17">
        <f t="shared" ref="CI74:CI80" si="719">CI64/CH64-1</f>
        <v>0.2158758865119188</v>
      </c>
      <c r="CJ74" s="17">
        <f t="shared" ref="CJ74:CJ80" si="720">CJ64/CI64-1</f>
        <v>-2.8869794588635589E-2</v>
      </c>
      <c r="CK74" s="17">
        <f t="shared" ref="CK74:CK80" si="721">CK64/CJ64-1</f>
        <v>9.0369762633088158E-2</v>
      </c>
      <c r="CL74" s="17">
        <f t="shared" ref="CL74:CL80" si="722">CL64/CK64-1</f>
        <v>-0.16637404027234548</v>
      </c>
      <c r="CM74" s="17">
        <f t="shared" ref="CM74:CM80" si="723">CM64/CL64-1</f>
        <v>-0.10658520027155471</v>
      </c>
      <c r="CN74" s="17">
        <f t="shared" ref="CN74:CN80" si="724">CN64/CM64-1</f>
        <v>0.18671890419610793</v>
      </c>
      <c r="CO74" s="17">
        <f t="shared" ref="CO74:CO80" si="725">CO64/CN64-1</f>
        <v>3.8415276781971208E-3</v>
      </c>
      <c r="CP74" s="17">
        <f t="shared" ref="CP74:CP80" si="726">CP64/CO64-1</f>
        <v>5.5688011295308648E-2</v>
      </c>
      <c r="CQ74" s="17">
        <f t="shared" ref="CQ74:CQ80" si="727">CQ64/CP64-1</f>
        <v>-2.8355419247785507E-2</v>
      </c>
      <c r="CR74" s="17">
        <f t="shared" ref="CR74:CR80" si="728">CR64/CQ64-1</f>
        <v>0.14403885923147208</v>
      </c>
      <c r="CS74" s="17">
        <f t="shared" ref="CS74:CS80" si="729">CS64/CR64-1</f>
        <v>-2.735633727175002E-3</v>
      </c>
      <c r="CT74" s="17">
        <f t="shared" ref="CT74:CT80" si="730">CT64/CS64-1</f>
        <v>-0.14852315454464216</v>
      </c>
      <c r="CU74" s="17">
        <f t="shared" ref="CU74:CU80" si="731">CU64/CT64-1</f>
        <v>0.11902446785941612</v>
      </c>
      <c r="CV74" s="17">
        <f t="shared" ref="CV74:CV80" si="732">CV64/CU64-1</f>
        <v>-1.24229541371077E-2</v>
      </c>
      <c r="CW74" s="17">
        <f t="shared" ref="CW74:CW80" si="733">CW64/CV64-1</f>
        <v>0.14293703947092418</v>
      </c>
      <c r="CX74" s="17">
        <f t="shared" ref="CX74:CX80" si="734">CX64/CW64-1</f>
        <v>-6.9651305414403231E-2</v>
      </c>
      <c r="CY74" s="17">
        <f t="shared" ref="CY74:CY80" si="735">CY64/CX64-1</f>
        <v>6.6655317568404371E-2</v>
      </c>
      <c r="CZ74" s="17">
        <f t="shared" ref="CZ74:CZ80" si="736">CZ64/CY64-1</f>
        <v>1.468834126172136E-2</v>
      </c>
      <c r="DA74" s="17">
        <f t="shared" ref="DA74:DA80" si="737">DA64/CZ64-1</f>
        <v>8.2720677735041992E-3</v>
      </c>
      <c r="DB74" s="17">
        <f t="shared" ref="DB74:DB80" si="738">DB64/DA64-1</f>
        <v>2.5691075121295315E-2</v>
      </c>
      <c r="DC74" s="17">
        <f t="shared" ref="DC74:DC80" si="739">DC64/DB64-1</f>
        <v>1.3222276528728427E-2</v>
      </c>
      <c r="DD74" s="17">
        <f t="shared" ref="DD74:DD80" si="740">DD64/DC64-1</f>
        <v>2.6048429915425553E-2</v>
      </c>
      <c r="DE74" s="17">
        <f t="shared" ref="DE74:DE80" si="741">DE64/DD64-1</f>
        <v>7.5802220912631002E-2</v>
      </c>
      <c r="DF74" s="17">
        <f t="shared" ref="DF74:DF80" si="742">DF64/DE64-1</f>
        <v>7.1823795490212783E-2</v>
      </c>
      <c r="DG74" s="17">
        <f t="shared" ref="DG74:DG80" si="743">DG64/DF64-1</f>
        <v>-3.547532578662993E-2</v>
      </c>
      <c r="DH74" s="17">
        <f t="shared" ref="DH74:DH80" si="744">DH64/DG64-1</f>
        <v>-3.9556431386894686E-2</v>
      </c>
      <c r="DI74" s="17">
        <f t="shared" ref="DI74:DI80" si="745">DI64/DH64-1</f>
        <v>-2.7812609536715938E-2</v>
      </c>
      <c r="DJ74" s="17">
        <f t="shared" ref="DJ74:DJ80" si="746">DJ64/DI64-1</f>
        <v>8.2345143775617302E-3</v>
      </c>
      <c r="DK74" s="17">
        <f t="shared" ref="DK74:DK80" si="747">DK64/DJ64-1</f>
        <v>4.3131010331135311E-2</v>
      </c>
      <c r="DL74" s="17">
        <f t="shared" ref="DL74:DL80" si="748">DL64/DK64-1</f>
        <v>5.6211093004718604E-2</v>
      </c>
      <c r="DM74" s="17">
        <f t="shared" ref="DM74:DM80" si="749">DM64/DL64-1</f>
        <v>9.303228960740606E-2</v>
      </c>
      <c r="DN74" s="17">
        <f t="shared" ref="DN74:DN80" si="750">DN64/DM64-1</f>
        <v>-5.8518115596274622E-2</v>
      </c>
      <c r="DO74" s="17">
        <f t="shared" ref="DO74:DO80" si="751">DO64/DN64-1</f>
        <v>-8.9739142031562413E-2</v>
      </c>
      <c r="DP74" s="17">
        <f t="shared" ref="DP74:DP80" si="752">DP64/DO64-1</f>
        <v>-6.6310493431785966E-2</v>
      </c>
      <c r="DQ74" s="17">
        <f t="shared" ref="DQ74:DQ80" si="753">DQ64/DP64-1</f>
        <v>0.19208248574350839</v>
      </c>
      <c r="DR74" s="17">
        <f t="shared" ref="DR74:DR80" si="754">DR64/DQ64-1</f>
        <v>-5.383399652557519E-2</v>
      </c>
      <c r="DS74" s="17">
        <f t="shared" ref="DS74:DS80" si="755">DS64/DR64-1</f>
        <v>-2.0003262574594061E-2</v>
      </c>
      <c r="DT74" s="17">
        <f t="shared" ref="DT74:DT80" si="756">DT64/DS64-1</f>
        <v>6.7150557963506108E-2</v>
      </c>
      <c r="DU74" s="17">
        <f t="shared" ref="DU74:DU80" si="757">DU64/DT64-1</f>
        <v>0.11049336442939817</v>
      </c>
      <c r="DV74" s="17">
        <f t="shared" ref="DV74:DV80" si="758">DV64/DU64-1</f>
        <v>5.9232125715818817E-2</v>
      </c>
      <c r="DW74" s="17">
        <f t="shared" ref="DW74:DW80" si="759">DW64/DV64-1</f>
        <v>4.391916491661263E-2</v>
      </c>
      <c r="DX74" s="17">
        <f t="shared" ref="DX74:DX80" si="760">DX64/DW64-1</f>
        <v>-0.11346254525209443</v>
      </c>
      <c r="DY74" s="17">
        <f t="shared" ref="DY74:DY80" si="761">DY64/DX64-1</f>
        <v>4.9915800329182636E-2</v>
      </c>
      <c r="DZ74" s="17">
        <f t="shared" ref="DZ74:DZ80" si="762">DZ64/DY64-1</f>
        <v>3.3773094636659673E-2</v>
      </c>
      <c r="EA74" s="17">
        <f t="shared" ref="EA74:EA80" si="763">EA64/DZ64-1</f>
        <v>-5.3447056809642679E-2</v>
      </c>
      <c r="EB74" s="17">
        <f t="shared" ref="EB74:EB80" si="764">EB64/EA64-1</f>
        <v>2.8147686629962365E-3</v>
      </c>
      <c r="EC74" s="17">
        <f t="shared" ref="EC74:EC80" si="765">EC64/EB64-1</f>
        <v>-3.5087365298067108E-2</v>
      </c>
      <c r="ED74" s="17">
        <f t="shared" ref="ED74:ED80" si="766">ED64/EC64-1</f>
        <v>-7.1294138323690914E-3</v>
      </c>
      <c r="EE74" s="17">
        <f t="shared" ref="EE74:EE80" si="767">EE64/ED64-1</f>
        <v>4.2669781253170891E-2</v>
      </c>
      <c r="EF74" s="17">
        <f t="shared" ref="EF74:EF80" si="768">EF64/EE64-1</f>
        <v>-0.14201281186939685</v>
      </c>
      <c r="EG74" s="17">
        <f t="shared" ref="EG74:EG80" si="769">EG64/EF64-1</f>
        <v>-0.1171168608876213</v>
      </c>
      <c r="EH74" s="17">
        <f t="shared" ref="EH74:EH80" si="770">EH64/EG64-1</f>
        <v>-5.0628816942528632E-2</v>
      </c>
      <c r="EI74" s="17">
        <f t="shared" ref="EI74:EI80" si="771">EI64/EH64-1</f>
        <v>9.8945444969342988E-2</v>
      </c>
      <c r="EJ74" s="17">
        <f t="shared" ref="EJ74:EJ80" si="772">EJ64/EI64-1</f>
        <v>4.5474999418962492E-2</v>
      </c>
      <c r="EK74" s="17">
        <f t="shared" ref="EK74:EK80" si="773">EK64/EJ64-1</f>
        <v>8.9297454606033E-2</v>
      </c>
      <c r="EL74" s="17">
        <f t="shared" ref="EL74:EL80" si="774">EL64/EK64-1</f>
        <v>6.4375804140558435E-2</v>
      </c>
      <c r="EM74" s="17">
        <f t="shared" ref="EM74:EM80" si="775">EM64/EL64-1</f>
        <v>-3.0609849095353248E-3</v>
      </c>
      <c r="EN74" s="17">
        <f t="shared" ref="EN74:EN80" si="776">EN64/EM64-1</f>
        <v>-7.9814324434566597E-2</v>
      </c>
      <c r="EO74" s="17">
        <f t="shared" ref="EO74:EO80" si="777">EO64/EN64-1</f>
        <v>5.6430351810982993E-2</v>
      </c>
      <c r="EP74" s="17">
        <f t="shared" ref="EP74:EP80" si="778">EP64/EO64-1</f>
        <v>-1.3916644953001711E-2</v>
      </c>
      <c r="EQ74" s="17">
        <f t="shared" ref="EQ74:EQ80" si="779">EQ64/EP64-1</f>
        <v>-2.0408799031962355E-2</v>
      </c>
      <c r="ER74" s="17">
        <f t="shared" ref="ER74:ER80" si="780">ER64/EQ64-1</f>
        <v>-5.1359796996832463E-2</v>
      </c>
      <c r="ES74" s="17">
        <f t="shared" ref="ES74:ES80" si="781">ES64/ER64-1</f>
        <v>5.3313519061798154E-2</v>
      </c>
      <c r="ET74" s="17">
        <f t="shared" ref="ET74:ET80" si="782">ET64/ES64-1</f>
        <v>6.1392718975498139E-2</v>
      </c>
      <c r="EU74" s="17">
        <f t="shared" ref="EU74:EU80" si="783">EU64/ET64-1</f>
        <v>4.4473308410911239E-2</v>
      </c>
      <c r="EV74" s="17">
        <f t="shared" ref="EV74:EV80" si="784">EV64/EU64-1</f>
        <v>-8.4401448100579146E-2</v>
      </c>
      <c r="EW74" s="17">
        <f t="shared" ref="EW74:EW80" si="785">EW64/EV64-1</f>
        <v>-4.002616955835081E-2</v>
      </c>
      <c r="EX74" s="17">
        <f t="shared" ref="EX74:EX80" si="786">EX64/EW64-1</f>
        <v>9.4189946806007008E-3</v>
      </c>
      <c r="EY74" s="17">
        <f t="shared" ref="EY74:EY80" si="787">EY64/EX64-1</f>
        <v>-6.3763476252514772E-2</v>
      </c>
      <c r="EZ74" s="17">
        <f t="shared" ref="EZ74:EZ80" si="788">EZ64/EY64-1</f>
        <v>-4.5880869372676436E-3</v>
      </c>
      <c r="FA74" s="17">
        <f t="shared" ref="FA74:FA80" si="789">FA64/EZ64-1</f>
        <v>-3.8458707453864815E-2</v>
      </c>
      <c r="FB74" s="17">
        <f t="shared" ref="FB74:FB80" si="790">FB64/FA64-1</f>
        <v>1.9501653760509718E-3</v>
      </c>
      <c r="FC74" s="17">
        <f t="shared" ref="FC74:FC80" si="791">FC64/FB64-1</f>
        <v>8.4755674660483837E-3</v>
      </c>
      <c r="FD74" s="17">
        <f t="shared" ref="FD74:FD80" si="792">FD64/FC64-1</f>
        <v>2.7191391930375453E-2</v>
      </c>
      <c r="FE74" s="17">
        <f t="shared" ref="FE74:FE80" si="793">FE64/FD64-1</f>
        <v>-4.6890886420635214E-3</v>
      </c>
      <c r="FF74" s="17">
        <f t="shared" ref="FF74:FF80" si="794">FF64/FE64-1</f>
        <v>-4.1938078821467606E-2</v>
      </c>
      <c r="FG74" s="17">
        <f t="shared" ref="FG74:FG80" si="795">FG64/FF64-1</f>
        <v>5.754491747805246E-2</v>
      </c>
      <c r="FH74" s="17">
        <f t="shared" ref="FH74:FH80" si="796">FH64/FG64-1</f>
        <v>8.3500034376678522E-2</v>
      </c>
      <c r="FI74" s="17">
        <f t="shared" ref="FI74:FI80" si="797">FI64/FH64-1</f>
        <v>2.6459681960648851E-3</v>
      </c>
      <c r="FJ74" s="17">
        <f t="shared" ref="FJ74:FJ80" si="798">FJ64/FI64-1</f>
        <v>4.8292347417553172E-2</v>
      </c>
      <c r="FK74" s="17">
        <f t="shared" ref="FK74:FK80" si="799">FK64/FJ64-1</f>
        <v>2.30747018571551E-2</v>
      </c>
      <c r="FL74" s="17">
        <f t="shared" ref="FL74:FL80" si="800">FL64/FK64-1</f>
        <v>-3.5477258009341428E-2</v>
      </c>
      <c r="FM74" s="17">
        <f t="shared" ref="FM74:FM80" si="801">FM64/FL64-1</f>
        <v>4.5052306935660091E-3</v>
      </c>
      <c r="FN74" s="17">
        <f t="shared" ref="FN74:FN80" si="802">FN64/FM64-1</f>
        <v>-4.3766625653255287E-2</v>
      </c>
      <c r="FO74" s="17">
        <f t="shared" ref="FO74:FO80" si="803">FO64/FN64-1</f>
        <v>-9.1958516907967636E-2</v>
      </c>
      <c r="FP74" s="17">
        <f t="shared" ref="FP74:FP80" si="804">FP64/FO64-1</f>
        <v>4.9241142274640826E-2</v>
      </c>
      <c r="FQ74" s="17">
        <f t="shared" ref="FQ74:FQ80" si="805">FQ64/FP64-1</f>
        <v>0.1150513168481464</v>
      </c>
      <c r="FR74" s="17">
        <f t="shared" ref="FR74:FR80" si="806">FR64/FQ64-1</f>
        <v>-1.3935353538418904E-2</v>
      </c>
      <c r="FS74" s="17">
        <f t="shared" ref="FS74:FS80" si="807">FS64/FR64-1</f>
        <v>-4.4577448123406027E-2</v>
      </c>
      <c r="FT74" s="17">
        <f t="shared" ref="FT74:FT80" si="808">FT64/FS64-1</f>
        <v>-7.456297568057324E-3</v>
      </c>
      <c r="FU74" s="17">
        <f t="shared" ref="FU74:FU80" si="809">FU64/FT64-1</f>
        <v>-3.1948364135063856E-2</v>
      </c>
      <c r="FV74" s="17">
        <f t="shared" ref="FV74:FV80" si="810">FV64/FU64-1</f>
        <v>4.8902982876680268E-2</v>
      </c>
      <c r="FW74" s="17">
        <f t="shared" ref="FW74:FW80" si="811">FW64/FV64-1</f>
        <v>8.3006411929303914E-2</v>
      </c>
      <c r="FX74" s="17">
        <f t="shared" ref="FX74:FX80" si="812">FX64/FW64-1</f>
        <v>-0.12425088677259699</v>
      </c>
      <c r="FY74" s="17">
        <f t="shared" ref="FY74:FY80" si="813">FY64/FX64-1</f>
        <v>1.6201038373903298E-2</v>
      </c>
      <c r="FZ74" s="17">
        <f t="shared" ref="FZ74:FZ80" si="814">FZ64/FY64-1</f>
        <v>6.7139348295782275E-2</v>
      </c>
      <c r="GA74" s="17">
        <f t="shared" ref="GA74:GA80" si="815">GA64/FZ64-1</f>
        <v>4.7853848823491418E-2</v>
      </c>
      <c r="GB74" s="17">
        <f t="shared" ref="GB74:GB80" si="816">GB64/GA64-1</f>
        <v>-7.3105519122425022E-3</v>
      </c>
      <c r="GC74" s="17">
        <f t="shared" ref="GC74:GC80" si="817">GC64/GB64-1</f>
        <v>3.6594032778113572E-2</v>
      </c>
      <c r="GD74" s="17">
        <f t="shared" ref="GD74:GD80" si="818">GD64/GC64-1</f>
        <v>6.9495789386179396E-2</v>
      </c>
      <c r="GE74" s="17">
        <f t="shared" ref="GE74:GE80" si="819">GE64/GD64-1</f>
        <v>-2.6867857488269697E-3</v>
      </c>
      <c r="GF74" s="17">
        <f t="shared" ref="GF74:GF80" si="820">GF64/GE64-1</f>
        <v>-1.1614245463510975E-2</v>
      </c>
      <c r="GG74" s="17">
        <f t="shared" ref="GG74:GG80" si="821">GG64/GF64-1</f>
        <v>3.1676117497593914E-2</v>
      </c>
      <c r="GH74" s="17">
        <f t="shared" ref="GH74:GH80" si="822">GH64/GG64-1</f>
        <v>-2.7407588839975183E-2</v>
      </c>
      <c r="GI74" s="17">
        <f t="shared" ref="GI74:GI80" si="823">GI64/GH64-1</f>
        <v>-1.2736473861902575E-2</v>
      </c>
      <c r="GJ74" s="17">
        <f t="shared" ref="GJ74:GJ80" si="824">GJ64/GI64-1</f>
        <v>1.5224949901737617E-4</v>
      </c>
      <c r="GK74" s="17">
        <f t="shared" ref="GK74:GK80" si="825">GK64/GJ64-1</f>
        <v>-1.6982418623106232E-2</v>
      </c>
      <c r="GL74" s="17">
        <f t="shared" ref="GL74:GL80" si="826">GL64/GK64-1</f>
        <v>6.1492105323548207E-2</v>
      </c>
      <c r="GM74" s="17">
        <f t="shared" ref="GM74:GM80" si="827">GM64/GL64-1</f>
        <v>-3.3457287425672555E-2</v>
      </c>
      <c r="GN74" s="17">
        <f t="shared" ref="GN74:GN80" si="828">GN64/GM64-1</f>
        <v>2.7378830250661013E-2</v>
      </c>
      <c r="GO74" s="17">
        <f t="shared" ref="GO74:GO80" si="829">GO64/GN64-1</f>
        <v>-1.9268547424059479E-3</v>
      </c>
      <c r="GP74" s="17">
        <f t="shared" ref="GP74:GP80" si="830">GP64/GO64-1</f>
        <v>-3.8370016421777398E-2</v>
      </c>
      <c r="GQ74" s="17">
        <f t="shared" ref="GQ74:GQ80" si="831">GQ64/GP64-1</f>
        <v>2.3337679251436372E-2</v>
      </c>
      <c r="GR74" s="17">
        <f t="shared" ref="GR74:GR80" si="832">GR64/GQ64-1</f>
        <v>5.3290000256744907E-2</v>
      </c>
      <c r="GS74" s="17">
        <f t="shared" ref="GS74:GS80" si="833">GS64/GR64-1</f>
        <v>-1.6807525311890004E-2</v>
      </c>
      <c r="GT74" s="17">
        <f t="shared" ref="GT74:GT80" si="834">GT64/GS64-1</f>
        <v>-7.9198277013586837E-3</v>
      </c>
      <c r="GU74" s="17">
        <f t="shared" ref="GU74:GU80" si="835">GU64/GT64-1</f>
        <v>-1.3378919386864752E-2</v>
      </c>
      <c r="GV74" s="17">
        <f t="shared" ref="GV74:GV80" si="836">GV64/GU64-1</f>
        <v>-1.2220387153617507E-3</v>
      </c>
      <c r="GW74" s="17">
        <f t="shared" ref="GW74:GW80" si="837">GW64/GV64-1</f>
        <v>-5.471179211663546E-2</v>
      </c>
      <c r="GX74" s="17">
        <f t="shared" ref="GX74:GX80" si="838">GX64/GW64-1</f>
        <v>1.2913956825463924E-2</v>
      </c>
      <c r="GY74" s="17">
        <f t="shared" ref="GY74:GY80" si="839">GY64/GX64-1</f>
        <v>-1.1842756510799801E-2</v>
      </c>
      <c r="GZ74" s="17">
        <f t="shared" ref="GZ74:GZ80" si="840">GZ64/GY64-1</f>
        <v>-6.8823417865073733E-3</v>
      </c>
      <c r="HA74" s="17">
        <f t="shared" ref="HA74:HA80" si="841">HA64/GZ64-1</f>
        <v>3.9997882540265817E-3</v>
      </c>
      <c r="HB74" s="17">
        <f t="shared" ref="HB74:HB80" si="842">HB64/HA64-1</f>
        <v>-6.1305562240702161E-3</v>
      </c>
      <c r="HC74" s="17">
        <f t="shared" ref="HC74:HC80" si="843">HC64/HB64-1</f>
        <v>4.5255387159647276E-2</v>
      </c>
      <c r="HD74" s="17">
        <f t="shared" ref="HD74:HD80" si="844">HD64/HC64-1</f>
        <v>2.136505247017273E-2</v>
      </c>
      <c r="HE74" s="17">
        <f t="shared" ref="HE74:HE80" si="845">HE64/HD64-1</f>
        <v>-1.2615298968999045E-2</v>
      </c>
      <c r="HF74" s="17">
        <f t="shared" ref="HF74:HF80" si="846">HF64/HE64-1</f>
        <v>7.8300483377418573E-2</v>
      </c>
      <c r="HG74" s="17">
        <f t="shared" ref="HG74:HG80" si="847">HG64/HF64-1</f>
        <v>-4.7653184547807648E-2</v>
      </c>
      <c r="HH74" s="17">
        <f t="shared" ref="HH74:HH80" si="848">HH64/HG64-1</f>
        <v>-1.5101523803119354E-3</v>
      </c>
      <c r="HI74" s="17">
        <f t="shared" ref="HI74:HI80" si="849">HI64/HH64-1</f>
        <v>-3.2422231092050779E-3</v>
      </c>
      <c r="HJ74" s="17">
        <f t="shared" ref="HJ74:HJ80" si="850">HJ64/HI64-1</f>
        <v>-4.0671127656327632E-3</v>
      </c>
      <c r="HK74" s="17">
        <f t="shared" ref="HK74:HK80" si="851">HK64/HJ64-1</f>
        <v>-1.0376872888614219E-2</v>
      </c>
      <c r="HL74" s="17">
        <f t="shared" ref="HL74:HL80" si="852">HL64/HK64-1</f>
        <v>-9.1026712336750304E-3</v>
      </c>
      <c r="HM74" s="17">
        <f t="shared" ref="HM74:HM80" si="853">HM64/HL64-1</f>
        <v>-1.1190958238976534E-2</v>
      </c>
      <c r="HN74" s="17">
        <f t="shared" ref="HN74:HN80" si="854">HN64/HM64-1</f>
        <v>1.7168721534415621E-2</v>
      </c>
      <c r="HO74" s="17">
        <f t="shared" ref="HO74:HO80" si="855">HO64/HN64-1</f>
        <v>7.1830352996697933E-3</v>
      </c>
      <c r="HP74" s="17">
        <f t="shared" ref="HP74:HP80" si="856">HP64/HO64-1</f>
        <v>2.7925659556060634E-3</v>
      </c>
      <c r="HQ74" s="17">
        <f t="shared" ref="HQ74:HQ80" si="857">HQ64/HP64-1</f>
        <v>2.5377503187745454E-2</v>
      </c>
      <c r="HR74" s="17">
        <f t="shared" ref="HR74:HR80" si="858">HR64/HQ64-1</f>
        <v>1.1016967127188915E-2</v>
      </c>
      <c r="HS74" s="17">
        <f t="shared" ref="HS74:HS80" si="859">HS64/HR64-1</f>
        <v>-3.6124578662059759E-2</v>
      </c>
      <c r="HT74" s="17">
        <f t="shared" ref="HT74:HT80" si="860">HT64/HS64-1</f>
        <v>-8.1669535173558572E-3</v>
      </c>
      <c r="HU74" s="17">
        <f t="shared" ref="HU74:HU80" si="861">HU64/HT64-1</f>
        <v>-8.2012826445877041E-2</v>
      </c>
      <c r="HV74" s="17">
        <f t="shared" ref="HV74:HV80" si="862">HV64/HU64-1</f>
        <v>1.645625628613745E-2</v>
      </c>
      <c r="HW74" s="17">
        <f t="shared" ref="HW74:HW80" si="863">HW64/HV64-1</f>
        <v>-7.6217558444068745E-2</v>
      </c>
      <c r="HX74" s="17">
        <f t="shared" ref="HX74:HX80" si="864">HX64/HW64-1</f>
        <v>-3.279738461464532E-2</v>
      </c>
      <c r="HY74" s="17">
        <f t="shared" ref="HY74:HY80" si="865">HY64/HX64-1</f>
        <v>5.9351407358826602E-2</v>
      </c>
      <c r="HZ74" s="17">
        <f t="shared" ref="HZ74:HZ80" si="866">HZ64/HY64-1</f>
        <v>2.6894297293069691E-3</v>
      </c>
      <c r="IA74" s="17">
        <f t="shared" ref="IA74:IA80" si="867">IA64/HZ64-1</f>
        <v>-3.1960504707210236E-3</v>
      </c>
      <c r="IB74" s="17">
        <f t="shared" ref="IB74:IB80" si="868">IB64/IA64-1</f>
        <v>-3.4711885825806199E-2</v>
      </c>
      <c r="IC74" s="17">
        <f t="shared" ref="IC74:IC80" si="869">IC64/IB64-1</f>
        <v>-1.5506798395526711E-2</v>
      </c>
      <c r="ID74" s="17">
        <f t="shared" ref="ID74:ID80" si="870">ID64/IC64-1</f>
        <v>1.2883241845726312E-2</v>
      </c>
      <c r="IE74" s="17">
        <f t="shared" ref="IE74:IE80" si="871">IE64/ID64-1</f>
        <v>-0.10745654307665342</v>
      </c>
      <c r="IF74" s="17">
        <f t="shared" ref="IF74:IF80" si="872">IF64/IE64-1</f>
        <v>-2.7099463580176675E-2</v>
      </c>
      <c r="IG74" s="17">
        <f t="shared" ref="IG74:IG80" si="873">IG64/IF64-1</f>
        <v>-7.8417591014527721E-2</v>
      </c>
      <c r="IH74" s="17">
        <f t="shared" ref="IH74:IH80" si="874">IH64/IG64-1</f>
        <v>9.5117578358274724E-3</v>
      </c>
      <c r="II74" s="17">
        <f t="shared" ref="II74:II80" si="875">II64/IH64-1</f>
        <v>2.6864354193012918E-2</v>
      </c>
      <c r="IJ74" s="17">
        <f t="shared" ref="IJ74:IJ80" si="876">IJ64/II64-1</f>
        <v>-1.0192598789270702E-2</v>
      </c>
      <c r="IK74" s="17">
        <f t="shared" ref="IK74:IK80" si="877">IK64/IJ64-1</f>
        <v>8.7346909807104245E-2</v>
      </c>
      <c r="IL74" s="17">
        <f t="shared" ref="IL74:IL80" si="878">IL64/IK64-1</f>
        <v>-8.8695576399864251E-3</v>
      </c>
      <c r="IM74" s="17">
        <f t="shared" ref="IM74:IM80" si="879">IM64/IL64-1</f>
        <v>7.9787563917053994E-2</v>
      </c>
      <c r="IN74" s="17">
        <f t="shared" ref="IN74:IN80" si="880">IN64/IM64-1</f>
        <v>-7.1296849867644729E-2</v>
      </c>
      <c r="IO74" s="17">
        <f t="shared" ref="IO74:IO80" si="881">IO64/IN64-1</f>
        <v>-3.0976267257554757E-2</v>
      </c>
      <c r="IP74" s="17">
        <f t="shared" ref="IP74:IP80" si="882">IP64/IO64-1</f>
        <v>3.2759952324148189E-2</v>
      </c>
      <c r="IQ74" s="17">
        <f t="shared" ref="IQ74:JM80" si="883">IQ64/IP64-1</f>
        <v>-6.0223915883293344E-2</v>
      </c>
      <c r="IR74" s="17">
        <f t="shared" ref="IR74:IR80" si="884">IR64/IQ64-1</f>
        <v>-3.668255525191777E-2</v>
      </c>
      <c r="IS74" s="17">
        <f t="shared" si="883"/>
        <v>-7.5496723427911028E-2</v>
      </c>
      <c r="IT74" s="17">
        <f t="shared" si="883"/>
        <v>-2.0198959425912988E-2</v>
      </c>
      <c r="IU74" s="17">
        <f t="shared" si="883"/>
        <v>-1.3578662427314647E-2</v>
      </c>
      <c r="IV74" s="17">
        <f t="shared" si="883"/>
        <v>7.3176114699591288E-4</v>
      </c>
      <c r="IW74" s="17">
        <f t="shared" si="883"/>
        <v>1.8067068556285593E-2</v>
      </c>
      <c r="IX74" s="17">
        <f t="shared" si="883"/>
        <v>9.636299779811397E-2</v>
      </c>
      <c r="IY74" s="17">
        <f t="shared" si="883"/>
        <v>-2.2447996647462554E-2</v>
      </c>
      <c r="IZ74" s="17">
        <f t="shared" si="883"/>
        <v>-1.0384475008825333E-2</v>
      </c>
      <c r="JA74" s="17">
        <f t="shared" si="883"/>
        <v>5.6800314299889187E-2</v>
      </c>
      <c r="JB74" s="17">
        <f t="shared" si="883"/>
        <v>5.9957431273500728E-2</v>
      </c>
      <c r="JC74" s="17">
        <f t="shared" si="883"/>
        <v>-4.2529788514552913E-2</v>
      </c>
      <c r="JD74" s="17">
        <f t="shared" si="883"/>
        <v>-2.5293178900566371E-2</v>
      </c>
      <c r="JE74" s="17">
        <f t="shared" si="883"/>
        <v>6.1867857695805384E-2</v>
      </c>
      <c r="JF74" s="17">
        <f t="shared" si="883"/>
        <v>7.9428793390258212E-2</v>
      </c>
      <c r="JG74" s="17">
        <f t="shared" si="883"/>
        <v>-4.7497182877843658E-3</v>
      </c>
      <c r="JH74" s="17">
        <f t="shared" si="883"/>
        <v>2.7935009201612182E-2</v>
      </c>
      <c r="JI74" s="17">
        <f t="shared" si="883"/>
        <v>5.246859964137407E-2</v>
      </c>
      <c r="JJ74" s="17">
        <f t="shared" si="883"/>
        <v>-4.3923744782198848E-2</v>
      </c>
      <c r="JK74" s="17">
        <f t="shared" si="883"/>
        <v>4.3403928338562547E-2</v>
      </c>
      <c r="JL74" s="17">
        <f t="shared" si="883"/>
        <v>-4.2370513814018018E-2</v>
      </c>
      <c r="JM74" s="17">
        <f t="shared" si="883"/>
        <v>-9.0711955151830947E-2</v>
      </c>
      <c r="JN74" s="17">
        <f t="shared" ref="JN74:JO80" si="885">JN64/JM64-1</f>
        <v>0.13426799580238424</v>
      </c>
      <c r="JO74" s="17">
        <f t="shared" si="885"/>
        <v>-3.5251853571961478E-3</v>
      </c>
      <c r="JP74" s="17">
        <f t="shared" ref="JP74:KM74" si="886">JP64/JO64-1</f>
        <v>-5.4952534758570315E-2</v>
      </c>
      <c r="JQ74" s="17">
        <f t="shared" si="886"/>
        <v>-2.8199695039006212E-2</v>
      </c>
      <c r="JR74" s="17">
        <f t="shared" si="886"/>
        <v>-6.9817090506452906E-2</v>
      </c>
      <c r="JS74" s="17">
        <f t="shared" si="886"/>
        <v>4.2139837295236404E-2</v>
      </c>
      <c r="JT74" s="17">
        <f t="shared" si="886"/>
        <v>-6.6493414108432791E-3</v>
      </c>
      <c r="JU74" s="17">
        <f t="shared" si="886"/>
        <v>-3.4972420850261088E-2</v>
      </c>
      <c r="JV74" s="17">
        <f t="shared" si="886"/>
        <v>1.1264714818988608E-2</v>
      </c>
      <c r="JW74" s="17">
        <f t="shared" si="886"/>
        <v>3.1585307724525613E-2</v>
      </c>
      <c r="JX74" s="17">
        <f t="shared" si="886"/>
        <v>2.1768304979053132E-2</v>
      </c>
      <c r="JY74" s="17">
        <f t="shared" si="886"/>
        <v>4.3590593585319581E-2</v>
      </c>
      <c r="JZ74" s="17">
        <f t="shared" si="886"/>
        <v>2.1983709599574963E-2</v>
      </c>
      <c r="KA74" s="17">
        <f t="shared" si="886"/>
        <v>-5.0345746342852604E-2</v>
      </c>
      <c r="KB74" s="17">
        <f t="shared" si="886"/>
        <v>-3.6905066444309353E-2</v>
      </c>
      <c r="KC74" s="17">
        <f t="shared" si="886"/>
        <v>4.9869099810803119E-2</v>
      </c>
      <c r="KD74" s="17">
        <f t="shared" si="886"/>
        <v>-7.6026380645153879E-2</v>
      </c>
      <c r="KE74" s="17">
        <f t="shared" si="886"/>
        <v>9.4934313601902076E-4</v>
      </c>
      <c r="KF74" s="17">
        <f t="shared" si="886"/>
        <v>-8.2487647233586703E-3</v>
      </c>
      <c r="KG74" s="17">
        <f t="shared" si="886"/>
        <v>5.302092669983538E-2</v>
      </c>
      <c r="KH74" s="17">
        <f t="shared" si="886"/>
        <v>2.0091746584597781E-2</v>
      </c>
      <c r="KI74" s="17">
        <f t="shared" si="886"/>
        <v>7.0762723819152828E-2</v>
      </c>
      <c r="KJ74" s="17">
        <f t="shared" si="886"/>
        <v>9.8941087365077562E-2</v>
      </c>
      <c r="KK74" s="17">
        <f t="shared" si="886"/>
        <v>1.7564516908798788E-2</v>
      </c>
      <c r="KL74" s="17">
        <f t="shared" si="886"/>
        <v>3.7838915374206472E-2</v>
      </c>
      <c r="KM74" s="17">
        <f t="shared" si="886"/>
        <v>-6.985824661418627E-2</v>
      </c>
      <c r="KN74" s="17">
        <f t="shared" ref="KN74:KN80" si="887">KN64/KM64-1</f>
        <v>-8.7793188329993943E-2</v>
      </c>
      <c r="KO74" s="17">
        <f t="shared" ref="KO74:LY80" si="888">KO64/KN64-1</f>
        <v>-1.1208578269309433E-2</v>
      </c>
      <c r="KP74" s="17">
        <f t="shared" si="888"/>
        <v>-7.1602428376654981E-2</v>
      </c>
      <c r="KQ74" s="17">
        <f t="shared" si="888"/>
        <v>3.5557099319221797E-2</v>
      </c>
      <c r="KR74" s="17">
        <f t="shared" si="888"/>
        <v>1.3738694816009867E-2</v>
      </c>
      <c r="KS74" s="17">
        <f t="shared" si="888"/>
        <v>-1.8903517750399446E-2</v>
      </c>
      <c r="KT74" s="17">
        <f t="shared" si="888"/>
        <v>-3.9967946474906313E-2</v>
      </c>
      <c r="KU74" s="17">
        <f t="shared" si="888"/>
        <v>6.037046674590818E-2</v>
      </c>
      <c r="KV74" s="17">
        <f t="shared" si="888"/>
        <v>1.7191871109148993E-2</v>
      </c>
      <c r="KW74" s="17">
        <f t="shared" si="888"/>
        <v>-2.7044645983541282E-2</v>
      </c>
      <c r="KX74" s="17">
        <f t="shared" si="888"/>
        <v>7.2520137680998076E-2</v>
      </c>
      <c r="KY74" s="17">
        <f t="shared" si="888"/>
        <v>-1.5455195680239342E-2</v>
      </c>
      <c r="KZ74" s="17">
        <f t="shared" si="888"/>
        <v>-8.5718325752970559E-2</v>
      </c>
      <c r="LA74" s="17">
        <f t="shared" si="888"/>
        <v>-1.5381606139585169E-2</v>
      </c>
      <c r="LB74" s="17">
        <f t="shared" si="888"/>
        <v>4.5606890471043826E-3</v>
      </c>
      <c r="LC74" s="17">
        <f t="shared" si="888"/>
        <v>8.7830719881511365E-2</v>
      </c>
      <c r="LD74" s="17">
        <f t="shared" si="888"/>
        <v>1.0340974414502435E-2</v>
      </c>
      <c r="LE74" s="17">
        <f t="shared" si="888"/>
        <v>6.9232518616896943E-2</v>
      </c>
      <c r="LF74" s="17">
        <f t="shared" si="888"/>
        <v>-2.0249181642967296E-2</v>
      </c>
      <c r="LG74" s="17">
        <f t="shared" si="888"/>
        <v>5.0837137242335073E-2</v>
      </c>
      <c r="LH74" s="17">
        <f t="shared" si="888"/>
        <v>3.0772538261325533E-3</v>
      </c>
      <c r="LI74" s="17">
        <f t="shared" si="888"/>
        <v>6.708845712093181E-3</v>
      </c>
      <c r="LJ74" s="17">
        <f t="shared" si="888"/>
        <v>4.8094332580442156E-2</v>
      </c>
      <c r="LK74" s="17">
        <f t="shared" si="888"/>
        <v>-4.5750628087358969E-2</v>
      </c>
      <c r="LL74" s="17">
        <f t="shared" si="888"/>
        <v>-8.6106663756307378E-2</v>
      </c>
      <c r="LM74" s="17">
        <f t="shared" si="888"/>
        <v>7.6788955347020238E-3</v>
      </c>
      <c r="LN74" s="17">
        <f t="shared" si="888"/>
        <v>2.7316478932150945E-2</v>
      </c>
      <c r="LO74" s="17">
        <f t="shared" si="888"/>
        <v>4.9283765806784396E-2</v>
      </c>
      <c r="LP74" s="17">
        <f t="shared" si="888"/>
        <v>1.5596451225157182E-3</v>
      </c>
      <c r="LQ74" s="17">
        <f t="shared" si="888"/>
        <v>3.3062002835835713E-2</v>
      </c>
      <c r="LR74" s="17">
        <f t="shared" si="888"/>
        <v>-4.919157541245589E-2</v>
      </c>
      <c r="LS74" s="17">
        <f t="shared" si="888"/>
        <v>8.1000939624220614E-3</v>
      </c>
      <c r="LT74" s="17">
        <f t="shared" si="888"/>
        <v>1.8830987197577809E-3</v>
      </c>
      <c r="LU74" s="17">
        <f t="shared" si="888"/>
        <v>-7.5894202978928016E-2</v>
      </c>
      <c r="LV74" s="17">
        <f t="shared" si="888"/>
        <v>-3.6453664363242821E-2</v>
      </c>
      <c r="LW74" s="17">
        <f t="shared" si="888"/>
        <v>1.5066391095083009E-2</v>
      </c>
      <c r="LX74" s="17">
        <f t="shared" si="888"/>
        <v>-2.2655133765311142E-2</v>
      </c>
      <c r="LY74" s="17">
        <f t="shared" si="888"/>
        <v>4.0343507446054749E-2</v>
      </c>
      <c r="LZ74" s="17">
        <f t="shared" ref="LZ74:NG76" si="889">LZ64/LY64-1</f>
        <v>-1.5790236500909272E-2</v>
      </c>
      <c r="MA74" s="17">
        <f t="shared" si="889"/>
        <v>-2.8355976324300314E-2</v>
      </c>
      <c r="MB74" s="17">
        <f t="shared" si="889"/>
        <v>4.0802475233421287E-2</v>
      </c>
      <c r="MC74" s="17">
        <f t="shared" si="889"/>
        <v>3.924508045663555E-2</v>
      </c>
      <c r="MD74" s="17">
        <f t="shared" si="889"/>
        <v>2.1497147526394533E-2</v>
      </c>
      <c r="ME74" s="17">
        <f t="shared" si="889"/>
        <v>-6.8681561095529364E-4</v>
      </c>
      <c r="MF74" s="17">
        <f t="shared" si="889"/>
        <v>5.7222878588307546E-2</v>
      </c>
      <c r="MG74" s="17">
        <f t="shared" si="889"/>
        <v>2.7038195296772649E-2</v>
      </c>
      <c r="MH74" s="17">
        <f t="shared" si="889"/>
        <v>1.2854179000036936E-2</v>
      </c>
      <c r="MI74" s="17">
        <f t="shared" si="889"/>
        <v>-3.4372053329160268E-2</v>
      </c>
      <c r="MJ74" s="17">
        <f t="shared" si="889"/>
        <v>-1.0335390059733385E-2</v>
      </c>
      <c r="MK74" s="17">
        <f t="shared" si="889"/>
        <v>-2.9616878921678857E-2</v>
      </c>
      <c r="ML74" s="17">
        <f t="shared" si="889"/>
        <v>1.806662771761669E-2</v>
      </c>
      <c r="MM74" s="17">
        <f t="shared" si="889"/>
        <v>-2.014953060046587E-2</v>
      </c>
      <c r="MN74" s="17">
        <f t="shared" si="889"/>
        <v>5.4479297338439148E-2</v>
      </c>
      <c r="MO74" s="17">
        <f t="shared" si="889"/>
        <v>-5.5749730660011876E-3</v>
      </c>
      <c r="MP74" s="17">
        <f t="shared" si="889"/>
        <v>-9.2394688338865993E-3</v>
      </c>
      <c r="MQ74" s="17">
        <f t="shared" si="889"/>
        <v>-4.162823802807325E-2</v>
      </c>
      <c r="MR74" s="17">
        <f t="shared" si="889"/>
        <v>1.5106406455102528E-2</v>
      </c>
      <c r="MS74" s="17">
        <f t="shared" si="889"/>
        <v>-8.6005789390609655E-3</v>
      </c>
      <c r="MT74" s="17">
        <f t="shared" si="889"/>
        <v>4.8672541874583919E-2</v>
      </c>
      <c r="MU74" s="17">
        <f t="shared" si="889"/>
        <v>-3.8125040161073542E-2</v>
      </c>
      <c r="MV74" s="17">
        <f t="shared" si="889"/>
        <v>-2.2058322618807469E-2</v>
      </c>
      <c r="MW74" s="17">
        <f t="shared" si="889"/>
        <v>-2.8314234191328502E-2</v>
      </c>
      <c r="MX74" s="17">
        <f t="shared" si="889"/>
        <v>1.717712739800481E-3</v>
      </c>
      <c r="MY74" s="17">
        <f t="shared" si="889"/>
        <v>2.0377984707933283E-3</v>
      </c>
      <c r="MZ74" s="17">
        <f t="shared" si="889"/>
        <v>-1.4172864355254888E-2</v>
      </c>
      <c r="NA74" s="17">
        <f t="shared" si="889"/>
        <v>-3.6735953316191727E-2</v>
      </c>
      <c r="NB74" s="17">
        <f t="shared" si="889"/>
        <v>-1.8855161138927268E-2</v>
      </c>
      <c r="NC74" s="17">
        <f t="shared" si="889"/>
        <v>3.0935931329952426E-2</v>
      </c>
      <c r="ND74" s="17">
        <f t="shared" si="889"/>
        <v>-2.6861378462301855E-2</v>
      </c>
      <c r="NE74" s="17">
        <f t="shared" si="889"/>
        <v>-6.7507815605782895E-4</v>
      </c>
      <c r="NF74" s="17">
        <f t="shared" si="889"/>
        <v>-3.5119321105461343E-2</v>
      </c>
      <c r="NG74" s="17">
        <f t="shared" si="889"/>
        <v>-3.1870706535960691E-2</v>
      </c>
      <c r="NH74" s="17">
        <f t="shared" ref="NH74:NI80" si="890">NH64/NG64-1</f>
        <v>-2.5180194450472926E-2</v>
      </c>
      <c r="NI74" s="17">
        <f t="shared" si="890"/>
        <v>1.6076855906496323E-2</v>
      </c>
      <c r="NJ74" s="17">
        <f t="shared" ref="NJ74:NU74" si="891">NJ64/NI64-1</f>
        <v>7.0617276559734599E-3</v>
      </c>
      <c r="NK74" s="17">
        <f t="shared" si="891"/>
        <v>-3.4321547667695351E-2</v>
      </c>
      <c r="NL74" s="17">
        <f t="shared" si="891"/>
        <v>7.7391626998171148E-3</v>
      </c>
      <c r="NM74" s="17">
        <f t="shared" si="891"/>
        <v>-1.5039277820511399E-2</v>
      </c>
      <c r="NN74" s="17">
        <f t="shared" si="891"/>
        <v>3.5055647025047154E-2</v>
      </c>
      <c r="NO74" s="17">
        <f t="shared" si="891"/>
        <v>4.0875037364018096E-2</v>
      </c>
      <c r="NP74" s="17">
        <f t="shared" si="891"/>
        <v>3.2736065009203674E-2</v>
      </c>
      <c r="NQ74" s="17">
        <f t="shared" si="891"/>
        <v>1.5777073733270308E-2</v>
      </c>
      <c r="NR74" s="17">
        <f t="shared" si="891"/>
        <v>3.3197857605836933E-2</v>
      </c>
      <c r="NS74" s="17">
        <f t="shared" si="891"/>
        <v>-2.1977999213481647E-2</v>
      </c>
      <c r="NT74" s="17">
        <f t="shared" si="891"/>
        <v>-3.5178993518615975E-2</v>
      </c>
      <c r="NU74" s="17">
        <f t="shared" si="891"/>
        <v>1.9752551962906484E-2</v>
      </c>
    </row>
    <row r="75" spans="1:385" outlineLevel="1" x14ac:dyDescent="0.75">
      <c r="A75" s="11" t="s">
        <v>19</v>
      </c>
      <c r="B75" s="18" t="s">
        <v>3</v>
      </c>
      <c r="C75" s="18">
        <f t="shared" ref="C75:AH75" si="892">C65/B65-1</f>
        <v>4.1828123423248487E-2</v>
      </c>
      <c r="D75" s="18">
        <f t="shared" si="892"/>
        <v>3.5487501004742406E-2</v>
      </c>
      <c r="E75" s="18">
        <f t="shared" si="892"/>
        <v>-3.0661750436638768E-2</v>
      </c>
      <c r="F75" s="18">
        <f t="shared" si="892"/>
        <v>8.1281281281282425E-3</v>
      </c>
      <c r="G75" s="18">
        <f t="shared" si="892"/>
        <v>6.5533402176503053E-2</v>
      </c>
      <c r="H75" s="18">
        <f t="shared" si="892"/>
        <v>1.0735052929774946E-2</v>
      </c>
      <c r="I75" s="18">
        <f t="shared" si="892"/>
        <v>1.7959876087918492E-2</v>
      </c>
      <c r="J75" s="18">
        <f t="shared" si="892"/>
        <v>-1.8838532043620182E-3</v>
      </c>
      <c r="K75" s="18">
        <f t="shared" si="892"/>
        <v>-7.6040797067257193E-2</v>
      </c>
      <c r="L75" s="18">
        <f t="shared" si="892"/>
        <v>-1.139220615964831E-2</v>
      </c>
      <c r="M75" s="18">
        <f t="shared" si="892"/>
        <v>2.8610029404751991E-3</v>
      </c>
      <c r="N75" s="18">
        <f t="shared" si="892"/>
        <v>-4.6913384578809669E-2</v>
      </c>
      <c r="O75" s="18">
        <f t="shared" si="892"/>
        <v>-5.9865303068096898E-2</v>
      </c>
      <c r="P75" s="18">
        <f t="shared" si="892"/>
        <v>-6.8983815335632581E-3</v>
      </c>
      <c r="Q75" s="18">
        <f t="shared" si="892"/>
        <v>3.3751892421408858E-2</v>
      </c>
      <c r="R75" s="18">
        <f t="shared" si="892"/>
        <v>4.3504479669194129E-3</v>
      </c>
      <c r="S75" s="18">
        <f t="shared" si="892"/>
        <v>3.1693614101299339E-2</v>
      </c>
      <c r="T75" s="18">
        <f t="shared" si="892"/>
        <v>-1.0392417692053346E-3</v>
      </c>
      <c r="U75" s="18">
        <f t="shared" si="892"/>
        <v>0</v>
      </c>
      <c r="V75" s="18">
        <f t="shared" si="892"/>
        <v>1.2858391244642275E-2</v>
      </c>
      <c r="W75" s="18">
        <f t="shared" si="892"/>
        <v>2.5102711585866855E-2</v>
      </c>
      <c r="X75" s="18">
        <f t="shared" si="892"/>
        <v>6.13201875676328E-3</v>
      </c>
      <c r="Y75" s="18">
        <f t="shared" si="892"/>
        <v>-3.4337157425111564E-2</v>
      </c>
      <c r="Z75" s="18">
        <f t="shared" si="892"/>
        <v>4.8263344608530101E-3</v>
      </c>
      <c r="AA75" s="18">
        <f t="shared" si="892"/>
        <v>6.3220986083172281E-3</v>
      </c>
      <c r="AB75" s="18">
        <f t="shared" si="892"/>
        <v>-4.5567657977399811E-2</v>
      </c>
      <c r="AC75" s="18">
        <f t="shared" si="892"/>
        <v>-1.0685587279876896E-2</v>
      </c>
      <c r="AD75" s="18">
        <f t="shared" si="892"/>
        <v>9.7641061090469217E-2</v>
      </c>
      <c r="AE75" s="18">
        <f t="shared" si="892"/>
        <v>6.219003385027122E-3</v>
      </c>
      <c r="AF75" s="18">
        <f t="shared" si="892"/>
        <v>-3.0394304490689805E-2</v>
      </c>
      <c r="AG75" s="18">
        <f t="shared" si="892"/>
        <v>1.6460241255496832E-2</v>
      </c>
      <c r="AH75" s="18">
        <f t="shared" si="892"/>
        <v>2.7981742409208143E-2</v>
      </c>
      <c r="AI75" s="18">
        <f t="shared" ref="AI75:BI75" si="893">AI65/AH65-1</f>
        <v>1.1930501930502047E-2</v>
      </c>
      <c r="AJ75" s="18">
        <f t="shared" si="893"/>
        <v>-3.4224884581632309E-2</v>
      </c>
      <c r="AK75" s="18">
        <f t="shared" si="893"/>
        <v>-3.9704487989886128E-2</v>
      </c>
      <c r="AL75" s="18">
        <f t="shared" si="893"/>
        <v>-3.4434525033940733E-2</v>
      </c>
      <c r="AM75" s="18">
        <f t="shared" si="893"/>
        <v>2.9356625479335374E-2</v>
      </c>
      <c r="AN75" s="18">
        <f t="shared" si="893"/>
        <v>-6.2088662610206846E-3</v>
      </c>
      <c r="AO75" s="18">
        <f t="shared" si="893"/>
        <v>-2.2783122995543303E-2</v>
      </c>
      <c r="AP75" s="18">
        <f t="shared" si="893"/>
        <v>3.7592703094365243E-2</v>
      </c>
      <c r="AQ75" s="18">
        <f t="shared" si="893"/>
        <v>2.4646730200459377E-3</v>
      </c>
      <c r="AR75" s="18">
        <f t="shared" si="893"/>
        <v>-4.4173086379282078E-2</v>
      </c>
      <c r="AS75" s="18">
        <f t="shared" si="893"/>
        <v>-2.7437194546857557E-2</v>
      </c>
      <c r="AT75" s="18">
        <f t="shared" si="893"/>
        <v>4.1699726703693818E-2</v>
      </c>
      <c r="AU75" s="18">
        <f t="shared" si="893"/>
        <v>2.610866621530139E-2</v>
      </c>
      <c r="AV75" s="18">
        <f t="shared" si="893"/>
        <v>-8.6519031712647965E-2</v>
      </c>
      <c r="AW75" s="18">
        <f t="shared" si="893"/>
        <v>-7.3269829804523456E-2</v>
      </c>
      <c r="AX75" s="18">
        <f t="shared" si="893"/>
        <v>6.5374123148869812E-2</v>
      </c>
      <c r="AY75" s="18">
        <f t="shared" si="893"/>
        <v>8.683127572016458E-2</v>
      </c>
      <c r="AZ75" s="18">
        <f t="shared" si="893"/>
        <v>4.531111952543232E-2</v>
      </c>
      <c r="BA75" s="18">
        <f t="shared" si="893"/>
        <v>-3.622313450857173E-3</v>
      </c>
      <c r="BB75" s="18">
        <f t="shared" si="893"/>
        <v>-2.5407981903377008E-2</v>
      </c>
      <c r="BC75" s="18">
        <f t="shared" si="893"/>
        <v>-4.9363783313300269E-2</v>
      </c>
      <c r="BD75" s="18">
        <f t="shared" si="893"/>
        <v>-9.33467038716429E-2</v>
      </c>
      <c r="BE75" s="18">
        <f t="shared" si="893"/>
        <v>-2.154364029814837E-2</v>
      </c>
      <c r="BF75" s="18">
        <f t="shared" si="893"/>
        <v>8.0110089939549045E-3</v>
      </c>
      <c r="BG75" s="18">
        <f t="shared" si="893"/>
        <v>-1.7942467089224645E-2</v>
      </c>
      <c r="BH75" s="18">
        <f t="shared" si="893"/>
        <v>5.3569655446330966E-2</v>
      </c>
      <c r="BI75" s="18">
        <f t="shared" si="893"/>
        <v>-1.0667734791008909E-2</v>
      </c>
      <c r="BJ75" s="18">
        <f t="shared" si="697"/>
        <v>0.1813241659276521</v>
      </c>
      <c r="BK75" s="18">
        <f t="shared" si="698"/>
        <v>7.4851666428902508E-2</v>
      </c>
      <c r="BL75" s="18">
        <f t="shared" si="698"/>
        <v>4.7394351057025164E-2</v>
      </c>
      <c r="BM75" s="18">
        <f t="shared" si="698"/>
        <v>2.9317380576133756E-2</v>
      </c>
      <c r="BN75" s="18">
        <f t="shared" si="698"/>
        <v>-3.891737659629646E-2</v>
      </c>
      <c r="BO75" s="18">
        <f t="shared" si="699"/>
        <v>-3.1677699728597131E-2</v>
      </c>
      <c r="BP75" s="18">
        <f t="shared" si="700"/>
        <v>3.2497107684967608E-2</v>
      </c>
      <c r="BQ75" s="18">
        <f t="shared" si="701"/>
        <v>5.0101527073160179E-2</v>
      </c>
      <c r="BR75" s="18">
        <f t="shared" si="702"/>
        <v>-4.3241565136404314E-2</v>
      </c>
      <c r="BS75" s="18">
        <f t="shared" si="703"/>
        <v>-4.6396698221209065E-2</v>
      </c>
      <c r="BT75" s="18">
        <f t="shared" si="704"/>
        <v>2.7574899260581098E-2</v>
      </c>
      <c r="BU75" s="18">
        <f t="shared" si="705"/>
        <v>-6.3530699622678766E-2</v>
      </c>
      <c r="BV75" s="18">
        <f t="shared" si="706"/>
        <v>1.0741151534640947E-2</v>
      </c>
      <c r="BW75" s="18">
        <f t="shared" si="707"/>
        <v>5.4911115358228457E-2</v>
      </c>
      <c r="BX75" s="18">
        <f t="shared" si="708"/>
        <v>2.3777620001064204E-3</v>
      </c>
      <c r="BY75" s="18">
        <f t="shared" si="709"/>
        <v>-3.8953374373558169E-3</v>
      </c>
      <c r="BZ75" s="18">
        <f t="shared" si="710"/>
        <v>2.8506383899479459E-2</v>
      </c>
      <c r="CA75" s="18">
        <f t="shared" si="711"/>
        <v>4.9605434549900185E-2</v>
      </c>
      <c r="CB75" s="18">
        <f t="shared" si="712"/>
        <v>-1.0454525947753979E-2</v>
      </c>
      <c r="CC75" s="18">
        <f t="shared" si="713"/>
        <v>-7.440107150099684E-3</v>
      </c>
      <c r="CD75" s="18">
        <f t="shared" si="714"/>
        <v>2.9784334904316756E-2</v>
      </c>
      <c r="CE75" s="18">
        <f t="shared" si="715"/>
        <v>-4.6701352865172741E-2</v>
      </c>
      <c r="CF75" s="18">
        <f t="shared" si="716"/>
        <v>6.2029053306309478E-3</v>
      </c>
      <c r="CG75" s="18">
        <f t="shared" si="717"/>
        <v>-4.6645374652070859E-2</v>
      </c>
      <c r="CH75" s="18">
        <f t="shared" si="718"/>
        <v>-7.3592554115299191E-2</v>
      </c>
      <c r="CI75" s="18">
        <f t="shared" si="719"/>
        <v>-4.6854931798601118E-3</v>
      </c>
      <c r="CJ75" s="18">
        <f t="shared" si="720"/>
        <v>7.3973191075749067E-3</v>
      </c>
      <c r="CK75" s="18">
        <f t="shared" si="721"/>
        <v>2.7979844889239436E-2</v>
      </c>
      <c r="CL75" s="18">
        <f t="shared" si="722"/>
        <v>-3.2386444536270487E-2</v>
      </c>
      <c r="CM75" s="18">
        <f t="shared" si="723"/>
        <v>-5.3956834532377096E-3</v>
      </c>
      <c r="CN75" s="18">
        <f t="shared" si="724"/>
        <v>1.597699986997414E-2</v>
      </c>
      <c r="CO75" s="18">
        <f t="shared" si="725"/>
        <v>3.6634054216516443E-2</v>
      </c>
      <c r="CP75" s="18">
        <f t="shared" si="726"/>
        <v>1.217043857625244E-2</v>
      </c>
      <c r="CQ75" s="18">
        <f t="shared" si="727"/>
        <v>1.1488146623281903E-2</v>
      </c>
      <c r="CR75" s="18">
        <f t="shared" si="728"/>
        <v>4.1852998509345207E-2</v>
      </c>
      <c r="CS75" s="18">
        <f t="shared" si="729"/>
        <v>5.1156700705323743E-4</v>
      </c>
      <c r="CT75" s="18">
        <f t="shared" si="730"/>
        <v>-9.5354421050231952E-2</v>
      </c>
      <c r="CU75" s="18">
        <f t="shared" si="731"/>
        <v>4.9838944448585831E-2</v>
      </c>
      <c r="CV75" s="18">
        <f t="shared" si="732"/>
        <v>-2.284976159997032E-2</v>
      </c>
      <c r="CW75" s="18">
        <f t="shared" si="733"/>
        <v>5.1741104294478424E-2</v>
      </c>
      <c r="CX75" s="18">
        <f t="shared" si="734"/>
        <v>3.9633421332493368E-2</v>
      </c>
      <c r="CY75" s="18">
        <f t="shared" si="735"/>
        <v>6.6305638577992987E-2</v>
      </c>
      <c r="CZ75" s="18">
        <f t="shared" si="736"/>
        <v>5.2066927614106362E-2</v>
      </c>
      <c r="DA75" s="18">
        <f t="shared" si="737"/>
        <v>-1.1571732517950184E-2</v>
      </c>
      <c r="DB75" s="18">
        <f t="shared" si="738"/>
        <v>-2.9325963457699777E-2</v>
      </c>
      <c r="DC75" s="18">
        <f t="shared" si="739"/>
        <v>-2.6852837134393792E-2</v>
      </c>
      <c r="DD75" s="18">
        <f t="shared" si="740"/>
        <v>6.4653503677893909E-2</v>
      </c>
      <c r="DE75" s="18">
        <f t="shared" si="741"/>
        <v>2.4067796610169667E-2</v>
      </c>
      <c r="DF75" s="18">
        <f t="shared" si="742"/>
        <v>7.3210156640723945E-4</v>
      </c>
      <c r="DG75" s="18">
        <f t="shared" si="743"/>
        <v>-1.710672640040678E-2</v>
      </c>
      <c r="DH75" s="18">
        <f t="shared" si="744"/>
        <v>3.084032871375042E-3</v>
      </c>
      <c r="DI75" s="18">
        <f t="shared" si="745"/>
        <v>-6.4249515814987057E-2</v>
      </c>
      <c r="DJ75" s="18">
        <f t="shared" si="746"/>
        <v>-9.0433531485334839E-2</v>
      </c>
      <c r="DK75" s="18">
        <f t="shared" si="747"/>
        <v>2.9253797010646343E-2</v>
      </c>
      <c r="DL75" s="18">
        <f t="shared" si="748"/>
        <v>5.4738400577242885E-2</v>
      </c>
      <c r="DM75" s="18">
        <f t="shared" si="749"/>
        <v>-2.9505278040846683E-3</v>
      </c>
      <c r="DN75" s="18">
        <f t="shared" si="750"/>
        <v>0.11549502067784556</v>
      </c>
      <c r="DO75" s="18">
        <f t="shared" si="751"/>
        <v>-6.4488795017505374E-2</v>
      </c>
      <c r="DP75" s="18">
        <f t="shared" si="752"/>
        <v>-2.7247321316191786E-2</v>
      </c>
      <c r="DQ75" s="18">
        <f t="shared" si="753"/>
        <v>1.4068700006280688E-2</v>
      </c>
      <c r="DR75" s="18">
        <f t="shared" si="754"/>
        <v>-5.4700547355655993E-2</v>
      </c>
      <c r="DS75" s="18">
        <f t="shared" si="755"/>
        <v>2.9268364651001688E-2</v>
      </c>
      <c r="DT75" s="18">
        <f t="shared" si="756"/>
        <v>1.1130814625606833E-2</v>
      </c>
      <c r="DU75" s="18">
        <f t="shared" si="757"/>
        <v>4.4851456710705007E-2</v>
      </c>
      <c r="DV75" s="18">
        <f t="shared" si="758"/>
        <v>0.10271884997315661</v>
      </c>
      <c r="DW75" s="18">
        <f t="shared" si="759"/>
        <v>7.0688656371249436E-3</v>
      </c>
      <c r="DX75" s="18">
        <f t="shared" si="760"/>
        <v>-1.9672876434129183E-3</v>
      </c>
      <c r="DY75" s="18">
        <f t="shared" si="761"/>
        <v>1.0576412055718354E-3</v>
      </c>
      <c r="DZ75" s="18">
        <f t="shared" si="762"/>
        <v>-1.8756660165345163E-2</v>
      </c>
      <c r="EA75" s="18">
        <f t="shared" si="763"/>
        <v>4.9075671414709365E-2</v>
      </c>
      <c r="EB75" s="18">
        <f t="shared" si="764"/>
        <v>-5.5661203778850976E-2</v>
      </c>
      <c r="EC75" s="18">
        <f t="shared" si="765"/>
        <v>-0.11084719861798553</v>
      </c>
      <c r="ED75" s="18">
        <f t="shared" si="766"/>
        <v>7.2814101025335809E-3</v>
      </c>
      <c r="EE75" s="18">
        <f t="shared" si="767"/>
        <v>-8.3737717350259699E-2</v>
      </c>
      <c r="EF75" s="18">
        <f t="shared" si="768"/>
        <v>-1.4634389558985217E-2</v>
      </c>
      <c r="EG75" s="18">
        <f t="shared" si="769"/>
        <v>-0.16204087816114421</v>
      </c>
      <c r="EH75" s="18">
        <f t="shared" si="770"/>
        <v>9.8106100128697582E-2</v>
      </c>
      <c r="EI75" s="18">
        <f t="shared" si="771"/>
        <v>-4.9936060697538309E-2</v>
      </c>
      <c r="EJ75" s="18">
        <f t="shared" si="772"/>
        <v>0.28276593426475505</v>
      </c>
      <c r="EK75" s="18">
        <f t="shared" si="773"/>
        <v>-9.8782855331963737E-2</v>
      </c>
      <c r="EL75" s="18">
        <f t="shared" si="774"/>
        <v>7.8038671679071303E-2</v>
      </c>
      <c r="EM75" s="18">
        <f t="shared" si="775"/>
        <v>-3.273049226739122E-2</v>
      </c>
      <c r="EN75" s="18">
        <f t="shared" si="776"/>
        <v>-5.5803047752317481E-3</v>
      </c>
      <c r="EO75" s="18">
        <f t="shared" si="777"/>
        <v>6.0491945699962857E-2</v>
      </c>
      <c r="EP75" s="18">
        <f t="shared" si="778"/>
        <v>-6.807462610013193E-3</v>
      </c>
      <c r="EQ75" s="18">
        <f t="shared" si="779"/>
        <v>-1.5859864943660873E-2</v>
      </c>
      <c r="ER75" s="18">
        <f t="shared" si="780"/>
        <v>6.2134298670879495E-4</v>
      </c>
      <c r="ES75" s="18">
        <f t="shared" si="781"/>
        <v>-5.6632043661332343E-2</v>
      </c>
      <c r="ET75" s="18">
        <f t="shared" si="782"/>
        <v>-6.7846949366884957E-2</v>
      </c>
      <c r="EU75" s="18">
        <f t="shared" si="783"/>
        <v>-3.3627983242935144E-2</v>
      </c>
      <c r="EV75" s="18">
        <f t="shared" si="784"/>
        <v>-2.1117802344241321E-2</v>
      </c>
      <c r="EW75" s="18">
        <f t="shared" si="785"/>
        <v>0.10169683944670838</v>
      </c>
      <c r="EX75" s="18">
        <f t="shared" si="786"/>
        <v>-2.174928699208778E-2</v>
      </c>
      <c r="EY75" s="18">
        <f t="shared" si="787"/>
        <v>-3.0605892629843034E-2</v>
      </c>
      <c r="EZ75" s="18">
        <f t="shared" si="788"/>
        <v>-4.2148325034306322E-2</v>
      </c>
      <c r="FA75" s="18">
        <f t="shared" si="789"/>
        <v>3.9942123231553328E-3</v>
      </c>
      <c r="FB75" s="18">
        <f t="shared" si="790"/>
        <v>0.10398115283080345</v>
      </c>
      <c r="FC75" s="18">
        <f t="shared" si="791"/>
        <v>-2.9144337767395889E-2</v>
      </c>
      <c r="FD75" s="18">
        <f t="shared" si="792"/>
        <v>1.443011744741507E-2</v>
      </c>
      <c r="FE75" s="18">
        <f t="shared" si="793"/>
        <v>-4.528208638785558E-3</v>
      </c>
      <c r="FF75" s="18">
        <f t="shared" si="794"/>
        <v>4.7824766265691654E-2</v>
      </c>
      <c r="FG75" s="18">
        <f t="shared" si="795"/>
        <v>-3.9426590009264961E-2</v>
      </c>
      <c r="FH75" s="18">
        <f t="shared" si="796"/>
        <v>4.6045726253760577E-2</v>
      </c>
      <c r="FI75" s="18">
        <f t="shared" si="797"/>
        <v>-2.0968562323276596E-2</v>
      </c>
      <c r="FJ75" s="18">
        <f t="shared" si="798"/>
        <v>6.3492732973218002E-2</v>
      </c>
      <c r="FK75" s="18">
        <f t="shared" si="799"/>
        <v>-2.037287939142074E-2</v>
      </c>
      <c r="FL75" s="18">
        <f t="shared" si="800"/>
        <v>5.6371388959823632E-2</v>
      </c>
      <c r="FM75" s="18">
        <f t="shared" si="801"/>
        <v>-2.2391102463594437E-2</v>
      </c>
      <c r="FN75" s="18">
        <f t="shared" si="802"/>
        <v>-3.9436079043306038E-2</v>
      </c>
      <c r="FO75" s="18">
        <f t="shared" si="803"/>
        <v>-5.6493439255427269E-2</v>
      </c>
      <c r="FP75" s="18">
        <f t="shared" si="804"/>
        <v>0.1258140881140104</v>
      </c>
      <c r="FQ75" s="18">
        <f t="shared" si="805"/>
        <v>-3.7835020214006199E-2</v>
      </c>
      <c r="FR75" s="18">
        <f t="shared" si="806"/>
        <v>-9.1840992496919904E-3</v>
      </c>
      <c r="FS75" s="18">
        <f t="shared" si="807"/>
        <v>-3.363394149925647E-2</v>
      </c>
      <c r="FT75" s="18">
        <f t="shared" si="808"/>
        <v>-9.1511135139051847E-3</v>
      </c>
      <c r="FU75" s="18">
        <f t="shared" si="809"/>
        <v>-5.530873634657052E-2</v>
      </c>
      <c r="FV75" s="18">
        <f t="shared" si="810"/>
        <v>8.3663431895530493E-2</v>
      </c>
      <c r="FW75" s="18">
        <f t="shared" si="811"/>
        <v>-9.6545693099922558E-2</v>
      </c>
      <c r="FX75" s="18">
        <f t="shared" si="812"/>
        <v>0.10310657575255622</v>
      </c>
      <c r="FY75" s="18">
        <f t="shared" si="813"/>
        <v>2.8327803581599698E-2</v>
      </c>
      <c r="FZ75" s="18">
        <f t="shared" si="814"/>
        <v>0.15595739401878062</v>
      </c>
      <c r="GA75" s="18">
        <f t="shared" si="815"/>
        <v>-2.2003200737137352E-3</v>
      </c>
      <c r="GB75" s="18">
        <f t="shared" si="816"/>
        <v>2.8242147313071841E-2</v>
      </c>
      <c r="GC75" s="18">
        <f t="shared" si="817"/>
        <v>-5.2728864825968502E-2</v>
      </c>
      <c r="GD75" s="18">
        <f t="shared" si="818"/>
        <v>4.7366561205835156E-2</v>
      </c>
      <c r="GE75" s="18">
        <f t="shared" si="819"/>
        <v>-1.2771450402466855E-2</v>
      </c>
      <c r="GF75" s="18">
        <f t="shared" si="820"/>
        <v>-7.2781657119214138E-5</v>
      </c>
      <c r="GG75" s="18">
        <f t="shared" si="821"/>
        <v>3.9509966813056074E-3</v>
      </c>
      <c r="GH75" s="18">
        <f t="shared" si="822"/>
        <v>1.1083112019483643E-2</v>
      </c>
      <c r="GI75" s="18">
        <f t="shared" si="823"/>
        <v>-1.1441005613590183E-2</v>
      </c>
      <c r="GJ75" s="18">
        <f t="shared" si="824"/>
        <v>3.2550282534933306E-3</v>
      </c>
      <c r="GK75" s="18">
        <f t="shared" si="825"/>
        <v>-6.0445356122635907E-3</v>
      </c>
      <c r="GL75" s="18">
        <f t="shared" si="826"/>
        <v>-1.0486798101257411E-2</v>
      </c>
      <c r="GM75" s="18">
        <f t="shared" si="827"/>
        <v>-1.5056995086457192E-2</v>
      </c>
      <c r="GN75" s="18">
        <f t="shared" si="828"/>
        <v>5.7996651986096825E-2</v>
      </c>
      <c r="GO75" s="18">
        <f t="shared" si="829"/>
        <v>-6.1125946599318692E-2</v>
      </c>
      <c r="GP75" s="18">
        <f t="shared" si="830"/>
        <v>-4.189232390606823E-2</v>
      </c>
      <c r="GQ75" s="18">
        <f t="shared" si="831"/>
        <v>4.9256399891304481E-2</v>
      </c>
      <c r="GR75" s="18">
        <f t="shared" si="832"/>
        <v>-1.2423938190161632E-2</v>
      </c>
      <c r="GS75" s="18">
        <f t="shared" si="833"/>
        <v>7.3172130775358557E-3</v>
      </c>
      <c r="GT75" s="18">
        <f t="shared" si="834"/>
        <v>6.3715495264364597E-2</v>
      </c>
      <c r="GU75" s="18">
        <f t="shared" si="835"/>
        <v>-4.0614273757255237E-2</v>
      </c>
      <c r="GV75" s="18">
        <f t="shared" si="836"/>
        <v>1.3335168907864681E-2</v>
      </c>
      <c r="GW75" s="18">
        <f t="shared" si="837"/>
        <v>-2.9463358390527161E-2</v>
      </c>
      <c r="GX75" s="18">
        <f t="shared" si="838"/>
        <v>-8.0074690839807561E-3</v>
      </c>
      <c r="GY75" s="18">
        <f t="shared" si="839"/>
        <v>-1.4405059688271771E-2</v>
      </c>
      <c r="GZ75" s="18">
        <f t="shared" si="840"/>
        <v>1.8753141541664853E-2</v>
      </c>
      <c r="HA75" s="18">
        <f t="shared" si="841"/>
        <v>4.491350413917683E-3</v>
      </c>
      <c r="HB75" s="18">
        <f t="shared" si="842"/>
        <v>-1.8011194182097734E-2</v>
      </c>
      <c r="HC75" s="18">
        <f t="shared" si="843"/>
        <v>2.2834064241850305E-2</v>
      </c>
      <c r="HD75" s="18">
        <f t="shared" si="844"/>
        <v>2.774976128694151E-2</v>
      </c>
      <c r="HE75" s="18">
        <f t="shared" si="845"/>
        <v>1.2077772351682059E-2</v>
      </c>
      <c r="HF75" s="18">
        <f t="shared" si="846"/>
        <v>1.3413538037259087E-2</v>
      </c>
      <c r="HG75" s="18">
        <f t="shared" si="847"/>
        <v>-8.0803183848783267E-3</v>
      </c>
      <c r="HH75" s="18">
        <f t="shared" si="848"/>
        <v>9.6603789745963731E-3</v>
      </c>
      <c r="HI75" s="18">
        <f t="shared" si="849"/>
        <v>3.243090717528041E-2</v>
      </c>
      <c r="HJ75" s="18">
        <f t="shared" si="850"/>
        <v>-5.1694541959066531E-2</v>
      </c>
      <c r="HK75" s="18">
        <f t="shared" si="851"/>
        <v>-1.7413021602322609E-2</v>
      </c>
      <c r="HL75" s="18">
        <f t="shared" si="852"/>
        <v>-7.9509875972629818E-2</v>
      </c>
      <c r="HM75" s="18">
        <f t="shared" si="853"/>
        <v>6.9817280714089769E-2</v>
      </c>
      <c r="HN75" s="18">
        <f t="shared" si="854"/>
        <v>3.4771691464583476E-2</v>
      </c>
      <c r="HO75" s="18">
        <f t="shared" si="855"/>
        <v>2.024234960204252E-2</v>
      </c>
      <c r="HP75" s="18">
        <f t="shared" si="856"/>
        <v>-3.4345352536733431E-2</v>
      </c>
      <c r="HQ75" s="18">
        <f t="shared" si="857"/>
        <v>-4.0138231079358655E-2</v>
      </c>
      <c r="HR75" s="18">
        <f t="shared" si="858"/>
        <v>1.9599889998864972E-2</v>
      </c>
      <c r="HS75" s="18">
        <f t="shared" si="859"/>
        <v>2.1380105658037607E-2</v>
      </c>
      <c r="HT75" s="18">
        <f t="shared" si="860"/>
        <v>-8.5087040985213913E-2</v>
      </c>
      <c r="HU75" s="18">
        <f t="shared" si="861"/>
        <v>-3.9911507957775649E-2</v>
      </c>
      <c r="HV75" s="18">
        <f t="shared" si="862"/>
        <v>-9.9868468060893334E-2</v>
      </c>
      <c r="HW75" s="18">
        <f t="shared" si="863"/>
        <v>2.8151675681180821E-2</v>
      </c>
      <c r="HX75" s="18">
        <f t="shared" si="864"/>
        <v>-2.0212689130032713E-2</v>
      </c>
      <c r="HY75" s="18">
        <f t="shared" si="865"/>
        <v>-7.9592541322642485E-2</v>
      </c>
      <c r="HZ75" s="18">
        <f t="shared" si="866"/>
        <v>0.10025956081508558</v>
      </c>
      <c r="IA75" s="18">
        <f t="shared" si="867"/>
        <v>-2.4309118987848599E-3</v>
      </c>
      <c r="IB75" s="18">
        <f t="shared" si="868"/>
        <v>1.8444608253260775E-3</v>
      </c>
      <c r="IC75" s="18">
        <f t="shared" si="869"/>
        <v>-2.9980836288754364E-2</v>
      </c>
      <c r="ID75" s="18">
        <f t="shared" si="870"/>
        <v>-4.0244813285298053E-2</v>
      </c>
      <c r="IE75" s="18">
        <f t="shared" si="871"/>
        <v>-2.4594560603938942E-2</v>
      </c>
      <c r="IF75" s="18">
        <f t="shared" si="872"/>
        <v>-8.544228130151732E-2</v>
      </c>
      <c r="IG75" s="18">
        <f t="shared" si="873"/>
        <v>-4.4493035609270426E-2</v>
      </c>
      <c r="IH75" s="18">
        <f t="shared" si="874"/>
        <v>-0.10508936561986248</v>
      </c>
      <c r="II75" s="18">
        <f t="shared" si="875"/>
        <v>8.9227849293821881E-2</v>
      </c>
      <c r="IJ75" s="18">
        <f t="shared" si="876"/>
        <v>5.4657868636468931E-2</v>
      </c>
      <c r="IK75" s="18">
        <f t="shared" si="877"/>
        <v>0.13777565300330785</v>
      </c>
      <c r="IL75" s="18">
        <f t="shared" si="878"/>
        <v>1.6460211397708591E-3</v>
      </c>
      <c r="IM75" s="18">
        <f t="shared" si="879"/>
        <v>-9.1992055525325078E-2</v>
      </c>
      <c r="IN75" s="18">
        <f t="shared" si="880"/>
        <v>-6.3940599933725251E-2</v>
      </c>
      <c r="IO75" s="18">
        <f t="shared" si="881"/>
        <v>2.1453578494147862E-2</v>
      </c>
      <c r="IP75" s="18">
        <f t="shared" si="882"/>
        <v>-4.3795294137622842E-2</v>
      </c>
      <c r="IQ75" s="18">
        <f t="shared" si="883"/>
        <v>-2.6270042092932377E-2</v>
      </c>
      <c r="IR75" s="18">
        <f t="shared" si="884"/>
        <v>-1.9460841673817453E-2</v>
      </c>
      <c r="IS75" s="18">
        <f t="shared" si="883"/>
        <v>-4.8005396634893671E-2</v>
      </c>
      <c r="IT75" s="18">
        <f t="shared" si="883"/>
        <v>0.13759659136725744</v>
      </c>
      <c r="IU75" s="18">
        <f t="shared" si="883"/>
        <v>-1.7032691878471895E-2</v>
      </c>
      <c r="IV75" s="18">
        <f t="shared" si="883"/>
        <v>4.2934076533510002E-2</v>
      </c>
      <c r="IW75" s="18">
        <f t="shared" si="883"/>
        <v>-2.4907486275360657E-3</v>
      </c>
      <c r="IX75" s="18">
        <f t="shared" si="883"/>
        <v>4.0787378079757186E-2</v>
      </c>
      <c r="IY75" s="18">
        <f t="shared" si="883"/>
        <v>-6.8621645236844997E-2</v>
      </c>
      <c r="IZ75" s="18">
        <f t="shared" si="883"/>
        <v>2.9326240569052864E-2</v>
      </c>
      <c r="JA75" s="18">
        <f t="shared" si="883"/>
        <v>-9.9578587072136626E-3</v>
      </c>
      <c r="JB75" s="18">
        <f t="shared" si="883"/>
        <v>-1.3783100307843688E-2</v>
      </c>
      <c r="JC75" s="18">
        <f t="shared" si="883"/>
        <v>6.4053577088844182E-2</v>
      </c>
      <c r="JD75" s="18">
        <f t="shared" si="883"/>
        <v>7.5752933499961816E-3</v>
      </c>
      <c r="JE75" s="18">
        <f t="shared" si="883"/>
        <v>9.9861480699535932E-2</v>
      </c>
      <c r="JF75" s="18">
        <f t="shared" si="883"/>
        <v>5.8218793448311601E-2</v>
      </c>
      <c r="JG75" s="18">
        <f t="shared" si="883"/>
        <v>1.1268651573389743E-2</v>
      </c>
      <c r="JH75" s="18">
        <f t="shared" si="883"/>
        <v>-1.5269693453738409E-2</v>
      </c>
      <c r="JI75" s="18">
        <f t="shared" si="883"/>
        <v>9.9107200126406614E-2</v>
      </c>
      <c r="JJ75" s="18">
        <f t="shared" si="883"/>
        <v>4.506964925264989E-2</v>
      </c>
      <c r="JK75" s="18">
        <f t="shared" si="883"/>
        <v>5.495105030892522E-2</v>
      </c>
      <c r="JL75" s="18">
        <f t="shared" si="883"/>
        <v>-7.1908440850454447E-2</v>
      </c>
      <c r="JM75" s="18">
        <f t="shared" si="883"/>
        <v>-6.6410570756005538E-2</v>
      </c>
      <c r="JN75" s="18">
        <f t="shared" si="885"/>
        <v>9.5062156630701278E-2</v>
      </c>
      <c r="JO75" s="18">
        <f t="shared" si="885"/>
        <v>-3.7909605172673388E-2</v>
      </c>
      <c r="JP75" s="18">
        <f t="shared" ref="JP75:KM75" si="894">JP65/JO65-1</f>
        <v>2.7844643912663614E-2</v>
      </c>
      <c r="JQ75" s="18">
        <f t="shared" si="894"/>
        <v>-7.2648699808262274E-2</v>
      </c>
      <c r="JR75" s="18">
        <f t="shared" si="894"/>
        <v>-6.2465523806403134E-2</v>
      </c>
      <c r="JS75" s="18">
        <f t="shared" si="894"/>
        <v>6.6109008057797514E-2</v>
      </c>
      <c r="JT75" s="18">
        <f t="shared" si="894"/>
        <v>-4.7541937228353537E-2</v>
      </c>
      <c r="JU75" s="18">
        <f t="shared" si="894"/>
        <v>-1.7740710925083447E-2</v>
      </c>
      <c r="JV75" s="18">
        <f t="shared" si="894"/>
        <v>5.7677241635573306E-2</v>
      </c>
      <c r="JW75" s="18">
        <f t="shared" si="894"/>
        <v>-3.2048039560954589E-3</v>
      </c>
      <c r="JX75" s="18">
        <f t="shared" si="894"/>
        <v>1.0009707203921581E-2</v>
      </c>
      <c r="JY75" s="18">
        <f t="shared" si="894"/>
        <v>9.2217605278664294E-2</v>
      </c>
      <c r="JZ75" s="18">
        <f t="shared" si="894"/>
        <v>-3.9222504376582701E-2</v>
      </c>
      <c r="KA75" s="18">
        <f t="shared" si="894"/>
        <v>1.821744764832034E-2</v>
      </c>
      <c r="KB75" s="18">
        <f t="shared" si="894"/>
        <v>-3.8138229932608625E-2</v>
      </c>
      <c r="KC75" s="18">
        <f t="shared" si="894"/>
        <v>6.1677891921284811E-2</v>
      </c>
      <c r="KD75" s="18">
        <f t="shared" si="894"/>
        <v>-0.11247348348495168</v>
      </c>
      <c r="KE75" s="18">
        <f t="shared" si="894"/>
        <v>1.3687857814934645E-3</v>
      </c>
      <c r="KF75" s="18">
        <f t="shared" si="894"/>
        <v>-5.1299555032722766E-2</v>
      </c>
      <c r="KG75" s="18">
        <f t="shared" si="894"/>
        <v>4.1043705319389723E-2</v>
      </c>
      <c r="KH75" s="18">
        <f t="shared" si="894"/>
        <v>3.0759706926108299E-2</v>
      </c>
      <c r="KI75" s="18">
        <f t="shared" si="894"/>
        <v>3.618506755398343E-2</v>
      </c>
      <c r="KJ75" s="18">
        <f t="shared" si="894"/>
        <v>0.11841320410780054</v>
      </c>
      <c r="KK75" s="18">
        <f t="shared" si="894"/>
        <v>-1.0967728484886141E-2</v>
      </c>
      <c r="KL75" s="18">
        <f t="shared" si="894"/>
        <v>6.882048145173103E-2</v>
      </c>
      <c r="KM75" s="18">
        <f t="shared" si="894"/>
        <v>-0.1106903459568227</v>
      </c>
      <c r="KN75" s="18">
        <f t="shared" si="887"/>
        <v>1.6612210533660576E-2</v>
      </c>
      <c r="KO75" s="18">
        <f t="shared" si="888"/>
        <v>-9.8137568635121464E-2</v>
      </c>
      <c r="KP75" s="18">
        <f t="shared" si="888"/>
        <v>-3.9585024203096286E-2</v>
      </c>
      <c r="KQ75" s="18">
        <f t="shared" si="888"/>
        <v>2.1334377031023921E-2</v>
      </c>
      <c r="KR75" s="18">
        <f t="shared" si="888"/>
        <v>4.6970422023852709E-2</v>
      </c>
      <c r="KS75" s="18">
        <f t="shared" si="888"/>
        <v>-6.3231774941907681E-2</v>
      </c>
      <c r="KT75" s="18">
        <f t="shared" si="888"/>
        <v>1.8828842417349723E-2</v>
      </c>
      <c r="KU75" s="18">
        <f t="shared" si="888"/>
        <v>9.1777400549622357E-2</v>
      </c>
      <c r="KV75" s="18">
        <f t="shared" si="888"/>
        <v>-9.9646650002236936E-2</v>
      </c>
      <c r="KW75" s="18">
        <f t="shared" si="888"/>
        <v>0.12936106261678759</v>
      </c>
      <c r="KX75" s="18">
        <f t="shared" si="888"/>
        <v>2.9030418551434733E-2</v>
      </c>
      <c r="KY75" s="18">
        <f t="shared" si="888"/>
        <v>-5.1520120558358418E-2</v>
      </c>
      <c r="KZ75" s="18">
        <f t="shared" si="888"/>
        <v>-0.10019298268698973</v>
      </c>
      <c r="LA75" s="18">
        <f t="shared" si="888"/>
        <v>-6.501567208726089E-2</v>
      </c>
      <c r="LB75" s="18">
        <f t="shared" si="888"/>
        <v>6.8459645222612497E-2</v>
      </c>
      <c r="LC75" s="18">
        <f t="shared" si="888"/>
        <v>-2.1317422938771924E-2</v>
      </c>
      <c r="LD75" s="18">
        <f t="shared" si="888"/>
        <v>3.4680471256893108E-2</v>
      </c>
      <c r="LE75" s="18">
        <f t="shared" si="888"/>
        <v>-1.2588609418972552E-2</v>
      </c>
      <c r="LF75" s="18">
        <f t="shared" si="888"/>
        <v>2.2789358713207974E-2</v>
      </c>
      <c r="LG75" s="18">
        <f t="shared" si="888"/>
        <v>2.3610235345664865E-2</v>
      </c>
      <c r="LH75" s="18">
        <f t="shared" si="888"/>
        <v>2.7525886726584625E-2</v>
      </c>
      <c r="LI75" s="18">
        <f t="shared" si="888"/>
        <v>2.9625936336817205E-2</v>
      </c>
      <c r="LJ75" s="18">
        <f t="shared" si="888"/>
        <v>-7.8169813467484861E-2</v>
      </c>
      <c r="LK75" s="18">
        <f t="shared" si="888"/>
        <v>2.6891270652150467E-2</v>
      </c>
      <c r="LL75" s="18">
        <f t="shared" si="888"/>
        <v>-2.5799943788414548E-2</v>
      </c>
      <c r="LM75" s="18">
        <f t="shared" si="888"/>
        <v>4.1236417388969437E-2</v>
      </c>
      <c r="LN75" s="18">
        <f t="shared" si="888"/>
        <v>-4.1161789268020499E-3</v>
      </c>
      <c r="LO75" s="18">
        <f t="shared" si="888"/>
        <v>5.4954253727933278E-2</v>
      </c>
      <c r="LP75" s="18">
        <f t="shared" si="888"/>
        <v>-1.9386432844124002E-3</v>
      </c>
      <c r="LQ75" s="18">
        <f t="shared" si="888"/>
        <v>2.4820806903069093E-2</v>
      </c>
      <c r="LR75" s="18">
        <f t="shared" si="888"/>
        <v>-8.9389673556218296E-3</v>
      </c>
      <c r="LS75" s="18">
        <f t="shared" si="888"/>
        <v>-2.9871208281321726E-2</v>
      </c>
      <c r="LT75" s="18">
        <f t="shared" si="888"/>
        <v>2.3915188686019384E-2</v>
      </c>
      <c r="LU75" s="18">
        <f t="shared" si="888"/>
        <v>-5.4815848771853082E-2</v>
      </c>
      <c r="LV75" s="18">
        <f t="shared" si="888"/>
        <v>-3.8776948722487936E-2</v>
      </c>
      <c r="LW75" s="18">
        <f t="shared" si="888"/>
        <v>1.2914355730757165E-2</v>
      </c>
      <c r="LX75" s="18">
        <f t="shared" si="888"/>
        <v>-1.2990606735485688E-2</v>
      </c>
      <c r="LY75" s="18">
        <f t="shared" si="888"/>
        <v>-3.2629508693575171E-2</v>
      </c>
      <c r="LZ75" s="18">
        <f t="shared" si="889"/>
        <v>-9.0092973857713865E-4</v>
      </c>
      <c r="MA75" s="18">
        <f t="shared" si="889"/>
        <v>7.6419808948553269E-2</v>
      </c>
      <c r="MB75" s="18">
        <f t="shared" si="889"/>
        <v>-3.4824997345262676E-2</v>
      </c>
      <c r="MC75" s="18">
        <f t="shared" si="889"/>
        <v>6.2858553275160434E-2</v>
      </c>
      <c r="MD75" s="18">
        <f t="shared" si="889"/>
        <v>3.2426791254408949E-2</v>
      </c>
      <c r="ME75" s="18">
        <f t="shared" si="889"/>
        <v>-7.6021234008897265E-3</v>
      </c>
      <c r="MF75" s="18">
        <f t="shared" si="889"/>
        <v>-2.6414859536371127E-3</v>
      </c>
      <c r="MG75" s="18">
        <f t="shared" si="889"/>
        <v>-3.2493109634881723E-2</v>
      </c>
      <c r="MH75" s="18">
        <f t="shared" si="889"/>
        <v>1.9757213357758374E-2</v>
      </c>
      <c r="MI75" s="18">
        <f t="shared" si="889"/>
        <v>1.02842802703762E-2</v>
      </c>
      <c r="MJ75" s="18">
        <f t="shared" si="889"/>
        <v>-2.0006374505740387E-2</v>
      </c>
      <c r="MK75" s="18">
        <f t="shared" si="889"/>
        <v>-1.4305700483803085E-2</v>
      </c>
      <c r="ML75" s="18">
        <f t="shared" si="889"/>
        <v>-1.3496278550747087E-2</v>
      </c>
      <c r="MM75" s="18">
        <f t="shared" si="889"/>
        <v>-3.0625434609183544E-2</v>
      </c>
      <c r="MN75" s="18">
        <f t="shared" si="889"/>
        <v>4.5124989241499547E-2</v>
      </c>
      <c r="MO75" s="18">
        <f t="shared" si="889"/>
        <v>2.8369166532145274E-2</v>
      </c>
      <c r="MP75" s="18">
        <f t="shared" si="889"/>
        <v>-3.9688891876058174E-2</v>
      </c>
      <c r="MQ75" s="18">
        <f t="shared" si="889"/>
        <v>-4.509122568966184E-3</v>
      </c>
      <c r="MR75" s="18">
        <f t="shared" si="889"/>
        <v>2.6894781923368249E-2</v>
      </c>
      <c r="MS75" s="18">
        <f t="shared" si="889"/>
        <v>-1.164231753116074E-2</v>
      </c>
      <c r="MT75" s="18">
        <f t="shared" si="889"/>
        <v>4.2018914430869136E-2</v>
      </c>
      <c r="MU75" s="18">
        <f t="shared" si="889"/>
        <v>-3.6843801525633268E-2</v>
      </c>
      <c r="MV75" s="18">
        <f t="shared" si="889"/>
        <v>-2.297717352556472E-2</v>
      </c>
      <c r="MW75" s="18">
        <f t="shared" si="889"/>
        <v>-4.0657537203450222E-2</v>
      </c>
      <c r="MX75" s="18">
        <f t="shared" si="889"/>
        <v>9.2051110672297654E-3</v>
      </c>
      <c r="MY75" s="18">
        <f t="shared" si="889"/>
        <v>3.068321062110746E-3</v>
      </c>
      <c r="MZ75" s="18">
        <f t="shared" si="889"/>
        <v>1.0367505624162554E-2</v>
      </c>
      <c r="NA75" s="18">
        <f t="shared" si="889"/>
        <v>-6.0343073403898662E-2</v>
      </c>
      <c r="NB75" s="18">
        <f t="shared" si="889"/>
        <v>1.2322147189411936E-3</v>
      </c>
      <c r="NC75" s="18">
        <f t="shared" si="889"/>
        <v>1.7580615149846324E-2</v>
      </c>
      <c r="ND75" s="18">
        <f t="shared" si="889"/>
        <v>-3.1887900913590839E-3</v>
      </c>
      <c r="NE75" s="18">
        <f t="shared" si="889"/>
        <v>-6.0574568296259179E-2</v>
      </c>
      <c r="NF75" s="18">
        <f t="shared" si="889"/>
        <v>1.6932628457481558E-2</v>
      </c>
      <c r="NG75" s="18">
        <f t="shared" si="889"/>
        <v>-4.3845576810753073E-2</v>
      </c>
      <c r="NH75" s="18">
        <f t="shared" si="890"/>
        <v>3.0630788019450073E-3</v>
      </c>
      <c r="NI75" s="18">
        <f t="shared" si="890"/>
        <v>4.1650985445471633E-3</v>
      </c>
      <c r="NJ75" s="18">
        <f t="shared" ref="NJ75:NU75" si="895">NJ65/NI65-1</f>
        <v>-3.7866816359706457E-2</v>
      </c>
      <c r="NK75" s="18">
        <f t="shared" si="895"/>
        <v>-1.1663792742742318E-2</v>
      </c>
      <c r="NL75" s="18">
        <f t="shared" si="895"/>
        <v>1.9897887045988272E-2</v>
      </c>
      <c r="NM75" s="18">
        <f t="shared" si="895"/>
        <v>-2.3315363673925837E-3</v>
      </c>
      <c r="NN75" s="18">
        <f t="shared" si="895"/>
        <v>1.6050955057491656E-2</v>
      </c>
      <c r="NO75" s="18">
        <f t="shared" si="895"/>
        <v>5.6076292027479102E-2</v>
      </c>
      <c r="NP75" s="18">
        <f t="shared" si="895"/>
        <v>4.8089530958605131E-2</v>
      </c>
      <c r="NQ75" s="18">
        <f t="shared" si="895"/>
        <v>2.1745542993535372E-2</v>
      </c>
      <c r="NR75" s="18">
        <f t="shared" si="895"/>
        <v>5.1889991219868925E-3</v>
      </c>
      <c r="NS75" s="18">
        <f t="shared" si="895"/>
        <v>-2.0442780238192348E-2</v>
      </c>
      <c r="NT75" s="18">
        <f t="shared" si="895"/>
        <v>-8.0712990574240306E-2</v>
      </c>
      <c r="NU75" s="18">
        <f t="shared" si="895"/>
        <v>4.9743025672284169E-2</v>
      </c>
    </row>
    <row r="76" spans="1:385" outlineLevel="1" x14ac:dyDescent="0.75">
      <c r="A76" s="8" t="s">
        <v>20</v>
      </c>
      <c r="B76" s="19" t="s">
        <v>3</v>
      </c>
      <c r="C76" s="19" t="s">
        <v>3</v>
      </c>
      <c r="D76" s="19" t="s">
        <v>3</v>
      </c>
      <c r="E76" s="19" t="s">
        <v>3</v>
      </c>
      <c r="F76" s="19" t="s">
        <v>3</v>
      </c>
      <c r="G76" s="19" t="s">
        <v>3</v>
      </c>
      <c r="H76" s="19" t="s">
        <v>3</v>
      </c>
      <c r="I76" s="19" t="s">
        <v>3</v>
      </c>
      <c r="J76" s="19" t="s">
        <v>3</v>
      </c>
      <c r="K76" s="19" t="s">
        <v>3</v>
      </c>
      <c r="L76" s="19" t="s">
        <v>3</v>
      </c>
      <c r="M76" s="19" t="s">
        <v>3</v>
      </c>
      <c r="N76" s="19" t="s">
        <v>3</v>
      </c>
      <c r="O76" s="19" t="s">
        <v>3</v>
      </c>
      <c r="P76" s="19" t="s">
        <v>3</v>
      </c>
      <c r="Q76" s="19" t="s">
        <v>3</v>
      </c>
      <c r="R76" s="19" t="s">
        <v>3</v>
      </c>
      <c r="S76" s="19" t="s">
        <v>3</v>
      </c>
      <c r="T76" s="19" t="s">
        <v>3</v>
      </c>
      <c r="U76" s="19" t="s">
        <v>3</v>
      </c>
      <c r="V76" s="19" t="s">
        <v>3</v>
      </c>
      <c r="W76" s="19" t="s">
        <v>3</v>
      </c>
      <c r="X76" s="19" t="s">
        <v>3</v>
      </c>
      <c r="Y76" s="19" t="s">
        <v>3</v>
      </c>
      <c r="Z76" s="19" t="s">
        <v>3</v>
      </c>
      <c r="AA76" s="19" t="s">
        <v>3</v>
      </c>
      <c r="AB76" s="19" t="s">
        <v>3</v>
      </c>
      <c r="AC76" s="19" t="s">
        <v>3</v>
      </c>
      <c r="AD76" s="19" t="s">
        <v>3</v>
      </c>
      <c r="AE76" s="19" t="s">
        <v>3</v>
      </c>
      <c r="AF76" s="19" t="s">
        <v>3</v>
      </c>
      <c r="AG76" s="19" t="s">
        <v>3</v>
      </c>
      <c r="AH76" s="19" t="s">
        <v>3</v>
      </c>
      <c r="AI76" s="19" t="s">
        <v>3</v>
      </c>
      <c r="AJ76" s="19" t="s">
        <v>3</v>
      </c>
      <c r="AK76" s="19" t="s">
        <v>3</v>
      </c>
      <c r="AL76" s="19" t="s">
        <v>3</v>
      </c>
      <c r="AM76" s="19" t="s">
        <v>3</v>
      </c>
      <c r="AN76" s="19" t="s">
        <v>3</v>
      </c>
      <c r="AO76" s="19" t="s">
        <v>3</v>
      </c>
      <c r="AP76" s="19" t="s">
        <v>3</v>
      </c>
      <c r="AQ76" s="19" t="s">
        <v>3</v>
      </c>
      <c r="AR76" s="19" t="s">
        <v>3</v>
      </c>
      <c r="AS76" s="19" t="s">
        <v>3</v>
      </c>
      <c r="AT76" s="19" t="s">
        <v>3</v>
      </c>
      <c r="AU76" s="19" t="s">
        <v>3</v>
      </c>
      <c r="AV76" s="19" t="s">
        <v>3</v>
      </c>
      <c r="AW76" s="19" t="s">
        <v>3</v>
      </c>
      <c r="AX76" s="19" t="s">
        <v>3</v>
      </c>
      <c r="AY76" s="19" t="s">
        <v>3</v>
      </c>
      <c r="AZ76" s="19" t="s">
        <v>3</v>
      </c>
      <c r="BA76" s="19" t="s">
        <v>3</v>
      </c>
      <c r="BB76" s="19" t="s">
        <v>3</v>
      </c>
      <c r="BC76" s="19" t="s">
        <v>3</v>
      </c>
      <c r="BD76" s="19" t="s">
        <v>3</v>
      </c>
      <c r="BE76" s="19" t="s">
        <v>3</v>
      </c>
      <c r="BF76" s="19" t="s">
        <v>3</v>
      </c>
      <c r="BG76" s="19" t="s">
        <v>3</v>
      </c>
      <c r="BH76" s="19" t="s">
        <v>3</v>
      </c>
      <c r="BI76" s="19" t="s">
        <v>3</v>
      </c>
      <c r="BJ76" s="19">
        <f t="shared" si="697"/>
        <v>0.19720141632875277</v>
      </c>
      <c r="BK76" s="19">
        <f t="shared" si="698"/>
        <v>4.9490676208605366E-2</v>
      </c>
      <c r="BL76" s="19">
        <f t="shared" si="698"/>
        <v>-4.6300931822522595E-2</v>
      </c>
      <c r="BM76" s="19">
        <f t="shared" si="698"/>
        <v>3.0408224157153052E-2</v>
      </c>
      <c r="BN76" s="19">
        <f t="shared" si="698"/>
        <v>-2.6943634242454162E-2</v>
      </c>
      <c r="BO76" s="19">
        <f t="shared" si="699"/>
        <v>-3.3394093465682451E-2</v>
      </c>
      <c r="BP76" s="19">
        <f t="shared" si="700"/>
        <v>5.2923223766692118E-3</v>
      </c>
      <c r="BQ76" s="19">
        <f t="shared" si="701"/>
        <v>7.247373059950335E-2</v>
      </c>
      <c r="BR76" s="19">
        <f t="shared" si="702"/>
        <v>8.7304097071680964E-3</v>
      </c>
      <c r="BS76" s="19">
        <f t="shared" si="703"/>
        <v>-8.4363739455990183E-2</v>
      </c>
      <c r="BT76" s="19">
        <f t="shared" si="704"/>
        <v>-1.6859959095496535E-2</v>
      </c>
      <c r="BU76" s="19">
        <f t="shared" si="705"/>
        <v>-4.9168149420932838E-2</v>
      </c>
      <c r="BV76" s="19">
        <f t="shared" si="706"/>
        <v>2.4790957387794688E-2</v>
      </c>
      <c r="BW76" s="19">
        <f t="shared" si="707"/>
        <v>3.6587570969763394E-2</v>
      </c>
      <c r="BX76" s="19">
        <f t="shared" si="708"/>
        <v>-9.0156822498498101E-2</v>
      </c>
      <c r="BY76" s="19">
        <f t="shared" si="709"/>
        <v>-6.8209723150624013E-3</v>
      </c>
      <c r="BZ76" s="19">
        <f t="shared" si="710"/>
        <v>0.1253109648039743</v>
      </c>
      <c r="CA76" s="19">
        <f t="shared" si="711"/>
        <v>6.1603040326081437E-2</v>
      </c>
      <c r="CB76" s="19">
        <f t="shared" si="712"/>
        <v>-2.00786815743631E-2</v>
      </c>
      <c r="CC76" s="19">
        <f t="shared" si="713"/>
        <v>-9.8266277975664895E-3</v>
      </c>
      <c r="CD76" s="19">
        <f t="shared" si="714"/>
        <v>2.8582168735258762E-2</v>
      </c>
      <c r="CE76" s="19">
        <f t="shared" si="715"/>
        <v>2.1786821746985208E-3</v>
      </c>
      <c r="CF76" s="19">
        <f t="shared" si="716"/>
        <v>-2.9969421516717554E-2</v>
      </c>
      <c r="CG76" s="19">
        <f t="shared" si="717"/>
        <v>-5.0640911361417795E-2</v>
      </c>
      <c r="CH76" s="19">
        <f t="shared" si="718"/>
        <v>-0.18984419956149279</v>
      </c>
      <c r="CI76" s="19">
        <f t="shared" si="719"/>
        <v>0.1311908918398994</v>
      </c>
      <c r="CJ76" s="19">
        <f t="shared" si="720"/>
        <v>-4.6894240154412126E-2</v>
      </c>
      <c r="CK76" s="19">
        <f t="shared" si="721"/>
        <v>6.571454353596673E-2</v>
      </c>
      <c r="CL76" s="19">
        <f t="shared" si="722"/>
        <v>-8.8777104736442514E-2</v>
      </c>
      <c r="CM76" s="19">
        <f t="shared" si="723"/>
        <v>-9.2684472999377654E-2</v>
      </c>
      <c r="CN76" s="19">
        <f t="shared" si="724"/>
        <v>9.246377467093847E-2</v>
      </c>
      <c r="CO76" s="19">
        <f t="shared" si="725"/>
        <v>5.758738316730283E-2</v>
      </c>
      <c r="CP76" s="19">
        <f t="shared" si="726"/>
        <v>4.1851781797630272E-2</v>
      </c>
      <c r="CQ76" s="19">
        <f t="shared" si="727"/>
        <v>-1.6446430105324317E-2</v>
      </c>
      <c r="CR76" s="19">
        <f t="shared" si="728"/>
        <v>8.8270401005429378E-2</v>
      </c>
      <c r="CS76" s="19">
        <f t="shared" si="729"/>
        <v>-3.7058354846312147E-3</v>
      </c>
      <c r="CT76" s="19">
        <f t="shared" si="730"/>
        <v>-0.15361986229811586</v>
      </c>
      <c r="CU76" s="19">
        <f t="shared" si="731"/>
        <v>0.12334219742515828</v>
      </c>
      <c r="CV76" s="19">
        <f t="shared" si="732"/>
        <v>-1.2185333761681294E-2</v>
      </c>
      <c r="CW76" s="19">
        <f t="shared" si="733"/>
        <v>0.11850950872502652</v>
      </c>
      <c r="CX76" s="19">
        <f t="shared" si="734"/>
        <v>-1.3199394398575315E-2</v>
      </c>
      <c r="CY76" s="19">
        <f t="shared" si="735"/>
        <v>7.4057261016694742E-2</v>
      </c>
      <c r="CZ76" s="19">
        <f t="shared" si="736"/>
        <v>1.2962023492076202E-2</v>
      </c>
      <c r="DA76" s="19">
        <f t="shared" si="737"/>
        <v>8.406872333763582E-3</v>
      </c>
      <c r="DB76" s="19">
        <f t="shared" si="738"/>
        <v>1.0766855454462654E-3</v>
      </c>
      <c r="DC76" s="19">
        <f t="shared" si="739"/>
        <v>-2.1562134582521209E-3</v>
      </c>
      <c r="DD76" s="19">
        <f t="shared" si="740"/>
        <v>4.4784407509002921E-2</v>
      </c>
      <c r="DE76" s="19">
        <f t="shared" si="741"/>
        <v>2.8189244323498119E-2</v>
      </c>
      <c r="DF76" s="19">
        <f t="shared" si="742"/>
        <v>4.67110635461645E-2</v>
      </c>
      <c r="DG76" s="19">
        <f t="shared" si="743"/>
        <v>5.9349796098273622E-4</v>
      </c>
      <c r="DH76" s="19">
        <f t="shared" si="744"/>
        <v>-3.9591884806078781E-2</v>
      </c>
      <c r="DI76" s="19">
        <f t="shared" si="745"/>
        <v>-4.8672613623767291E-2</v>
      </c>
      <c r="DJ76" s="19">
        <f t="shared" si="746"/>
        <v>-1.9907241574683376E-2</v>
      </c>
      <c r="DK76" s="19">
        <f t="shared" si="747"/>
        <v>2.9155025342345375E-2</v>
      </c>
      <c r="DL76" s="19">
        <f t="shared" si="748"/>
        <v>6.6627427654779803E-2</v>
      </c>
      <c r="DM76" s="19">
        <f t="shared" si="749"/>
        <v>6.0707162859034991E-2</v>
      </c>
      <c r="DN76" s="19">
        <f t="shared" si="750"/>
        <v>-1.0414564784949398E-2</v>
      </c>
      <c r="DO76" s="19">
        <f t="shared" si="751"/>
        <v>-8.0303312028848994E-2</v>
      </c>
      <c r="DP76" s="19">
        <f t="shared" si="752"/>
        <v>-3.1506925283469434E-2</v>
      </c>
      <c r="DQ76" s="19">
        <f t="shared" si="753"/>
        <v>9.1533694272990962E-2</v>
      </c>
      <c r="DR76" s="19">
        <f t="shared" si="754"/>
        <v>-3.9563784113933576E-2</v>
      </c>
      <c r="DS76" s="19">
        <f t="shared" si="755"/>
        <v>1.6555898496549482E-2</v>
      </c>
      <c r="DT76" s="19">
        <f t="shared" si="756"/>
        <v>5.7664457955771464E-2</v>
      </c>
      <c r="DU76" s="19">
        <f t="shared" si="757"/>
        <v>3.9945303530041665E-2</v>
      </c>
      <c r="DV76" s="19">
        <f t="shared" si="758"/>
        <v>7.7454809489019061E-2</v>
      </c>
      <c r="DW76" s="19">
        <f t="shared" si="759"/>
        <v>2.5828144297054267E-2</v>
      </c>
      <c r="DX76" s="19">
        <f t="shared" si="760"/>
        <v>-4.1873450605842133E-2</v>
      </c>
      <c r="DY76" s="19">
        <f t="shared" si="761"/>
        <v>7.4164350245009558E-4</v>
      </c>
      <c r="DZ76" s="19">
        <f t="shared" si="762"/>
        <v>4.7939579433554647E-2</v>
      </c>
      <c r="EA76" s="19">
        <f t="shared" si="763"/>
        <v>-1.8844322203356079E-2</v>
      </c>
      <c r="EB76" s="19">
        <f t="shared" si="764"/>
        <v>-4.8848337020070964E-2</v>
      </c>
      <c r="EC76" s="19">
        <f t="shared" si="765"/>
        <v>-4.9958052064372538E-2</v>
      </c>
      <c r="ED76" s="19">
        <f t="shared" si="766"/>
        <v>-1.725268413736214E-2</v>
      </c>
      <c r="EE76" s="19">
        <f t="shared" si="767"/>
        <v>3.2755525054018131E-2</v>
      </c>
      <c r="EF76" s="19">
        <f t="shared" si="768"/>
        <v>-9.8328256106823497E-2</v>
      </c>
      <c r="EG76" s="19">
        <f t="shared" si="769"/>
        <v>-0.12885019106282547</v>
      </c>
      <c r="EH76" s="19">
        <f t="shared" si="770"/>
        <v>-3.4120491526534513E-2</v>
      </c>
      <c r="EI76" s="19">
        <f t="shared" si="771"/>
        <v>7.4425728390558943E-2</v>
      </c>
      <c r="EJ76" s="19">
        <f t="shared" si="772"/>
        <v>9.0125748243484516E-2</v>
      </c>
      <c r="EK76" s="19">
        <f t="shared" si="773"/>
        <v>6.6731939535066287E-2</v>
      </c>
      <c r="EL76" s="19">
        <f t="shared" si="774"/>
        <v>6.4356331579316528E-2</v>
      </c>
      <c r="EM76" s="19">
        <f t="shared" si="775"/>
        <v>-4.5105082549995457E-3</v>
      </c>
      <c r="EN76" s="19">
        <f t="shared" si="776"/>
        <v>-6.865328389369707E-2</v>
      </c>
      <c r="EO76" s="19">
        <f t="shared" si="777"/>
        <v>6.8870310560434245E-2</v>
      </c>
      <c r="EP76" s="19">
        <f t="shared" si="778"/>
        <v>-2.1106381226157045E-2</v>
      </c>
      <c r="EQ76" s="19">
        <f t="shared" si="779"/>
        <v>-6.1766627177951561E-3</v>
      </c>
      <c r="ER76" s="19">
        <f t="shared" si="780"/>
        <v>-3.1489468205103899E-2</v>
      </c>
      <c r="ES76" s="19">
        <f t="shared" si="781"/>
        <v>6.2271590711659996E-4</v>
      </c>
      <c r="ET76" s="19">
        <f t="shared" si="782"/>
        <v>4.841013364385871E-2</v>
      </c>
      <c r="EU76" s="19">
        <f t="shared" si="783"/>
        <v>-7.0777551311328457E-3</v>
      </c>
      <c r="EV76" s="19">
        <f t="shared" si="784"/>
        <v>-6.440052211300773E-2</v>
      </c>
      <c r="EW76" s="19">
        <f t="shared" si="785"/>
        <v>3.3928797941802369E-3</v>
      </c>
      <c r="EX76" s="19">
        <f t="shared" si="786"/>
        <v>3.5310212835337751E-3</v>
      </c>
      <c r="EY76" s="19">
        <f t="shared" si="787"/>
        <v>-4.5484272862569619E-2</v>
      </c>
      <c r="EZ76" s="19">
        <f t="shared" si="788"/>
        <v>9.1968023758248751E-3</v>
      </c>
      <c r="FA76" s="19">
        <f t="shared" si="789"/>
        <v>-9.9104006586197002E-3</v>
      </c>
      <c r="FB76" s="19">
        <f t="shared" si="790"/>
        <v>-1.0383780798768338E-2</v>
      </c>
      <c r="FC76" s="19">
        <f t="shared" si="791"/>
        <v>-6.9751507452868733E-3</v>
      </c>
      <c r="FD76" s="19">
        <f t="shared" si="792"/>
        <v>4.0305673307442724E-2</v>
      </c>
      <c r="FE76" s="19">
        <f t="shared" si="793"/>
        <v>8.417010386962076E-3</v>
      </c>
      <c r="FF76" s="19">
        <f t="shared" si="794"/>
        <v>-2.2865020221394583E-2</v>
      </c>
      <c r="FG76" s="19">
        <f t="shared" si="795"/>
        <v>5.2701985735334356E-2</v>
      </c>
      <c r="FH76" s="19">
        <f t="shared" si="796"/>
        <v>-3.5901965525021451E-3</v>
      </c>
      <c r="FI76" s="19">
        <f t="shared" si="797"/>
        <v>2.6935192093430871E-2</v>
      </c>
      <c r="FJ76" s="19">
        <f t="shared" si="798"/>
        <v>3.1510866187348441E-2</v>
      </c>
      <c r="FK76" s="19">
        <f t="shared" si="799"/>
        <v>3.5762536749512464E-2</v>
      </c>
      <c r="FL76" s="19">
        <f t="shared" si="800"/>
        <v>-1.0277996730288064E-2</v>
      </c>
      <c r="FM76" s="19">
        <f t="shared" si="801"/>
        <v>4.7896840417438469E-3</v>
      </c>
      <c r="FN76" s="19">
        <f t="shared" si="802"/>
        <v>-8.0622087413951826E-2</v>
      </c>
      <c r="FO76" s="19">
        <f t="shared" si="803"/>
        <v>-4.3475394956785651E-2</v>
      </c>
      <c r="FP76" s="19">
        <f t="shared" si="804"/>
        <v>6.4954160524452575E-2</v>
      </c>
      <c r="FQ76" s="19">
        <f t="shared" si="805"/>
        <v>8.2673808866320142E-2</v>
      </c>
      <c r="FR76" s="19">
        <f t="shared" si="806"/>
        <v>-5.7013155923752667E-2</v>
      </c>
      <c r="FS76" s="19">
        <f t="shared" si="807"/>
        <v>-2.1571305990461531E-2</v>
      </c>
      <c r="FT76" s="19">
        <f t="shared" si="808"/>
        <v>-8.9462121070382761E-3</v>
      </c>
      <c r="FU76" s="19">
        <f t="shared" si="809"/>
        <v>-4.6238377573333156E-2</v>
      </c>
      <c r="FV76" s="19">
        <f t="shared" si="810"/>
        <v>6.1661525220992663E-2</v>
      </c>
      <c r="FW76" s="19">
        <f t="shared" si="811"/>
        <v>2.4313741658659183E-3</v>
      </c>
      <c r="FX76" s="19">
        <f t="shared" si="812"/>
        <v>-4.9103971893227016E-2</v>
      </c>
      <c r="FY76" s="19">
        <f t="shared" si="813"/>
        <v>4.4323857832872626E-2</v>
      </c>
      <c r="FZ76" s="19">
        <f t="shared" si="814"/>
        <v>8.4057094917041608E-2</v>
      </c>
      <c r="GA76" s="19">
        <f t="shared" si="815"/>
        <v>3.2901758069154852E-2</v>
      </c>
      <c r="GB76" s="19">
        <f t="shared" si="816"/>
        <v>4.1903294498846222E-4</v>
      </c>
      <c r="GC76" s="19">
        <f t="shared" si="817"/>
        <v>-3.5924007311500805E-3</v>
      </c>
      <c r="GD76" s="19">
        <f t="shared" si="818"/>
        <v>5.0829541784159105E-2</v>
      </c>
      <c r="GE76" s="19">
        <f t="shared" si="819"/>
        <v>1.0974497284949258E-2</v>
      </c>
      <c r="GF76" s="19">
        <f t="shared" si="820"/>
        <v>-2.8945980395710391E-3</v>
      </c>
      <c r="GG76" s="19">
        <f t="shared" si="821"/>
        <v>1.623568798218189E-2</v>
      </c>
      <c r="GH76" s="19">
        <f t="shared" si="822"/>
        <v>-1.2395476270521399E-3</v>
      </c>
      <c r="GI76" s="19">
        <f t="shared" si="823"/>
        <v>-2.5432735980308818E-2</v>
      </c>
      <c r="GJ76" s="19">
        <f t="shared" si="824"/>
        <v>-1.3151285978919014E-2</v>
      </c>
      <c r="GK76" s="19">
        <f t="shared" si="825"/>
        <v>1.0493293169696827E-2</v>
      </c>
      <c r="GL76" s="19">
        <f t="shared" si="826"/>
        <v>3.1425068525324784E-2</v>
      </c>
      <c r="GM76" s="19">
        <f t="shared" si="827"/>
        <v>-2.8096183306714706E-2</v>
      </c>
      <c r="GN76" s="19">
        <f t="shared" si="828"/>
        <v>3.4889066778684308E-2</v>
      </c>
      <c r="GO76" s="19">
        <f t="shared" si="829"/>
        <v>-1.463197015515294E-2</v>
      </c>
      <c r="GP76" s="19">
        <f t="shared" si="830"/>
        <v>-3.7529565569316414E-2</v>
      </c>
      <c r="GQ76" s="19">
        <f t="shared" si="831"/>
        <v>2.9049530915496335E-2</v>
      </c>
      <c r="GR76" s="19">
        <f t="shared" si="832"/>
        <v>1.7036881949566984E-2</v>
      </c>
      <c r="GS76" s="19">
        <f t="shared" si="833"/>
        <v>7.42480953743474E-3</v>
      </c>
      <c r="GT76" s="19">
        <f t="shared" si="834"/>
        <v>1.4811108658878691E-3</v>
      </c>
      <c r="GU76" s="19">
        <f t="shared" si="835"/>
        <v>-3.97108823530824E-2</v>
      </c>
      <c r="GV76" s="19">
        <f t="shared" si="836"/>
        <v>3.5681430639168621E-2</v>
      </c>
      <c r="GW76" s="19">
        <f t="shared" si="837"/>
        <v>-4.9986262426513384E-2</v>
      </c>
      <c r="GX76" s="19">
        <f t="shared" si="838"/>
        <v>1.9852693964808044E-3</v>
      </c>
      <c r="GY76" s="19">
        <f t="shared" si="839"/>
        <v>-1.5489078170213832E-2</v>
      </c>
      <c r="GZ76" s="19">
        <f t="shared" si="840"/>
        <v>2.1760462165689498E-2</v>
      </c>
      <c r="HA76" s="19">
        <f t="shared" si="841"/>
        <v>-6.137432204160409E-3</v>
      </c>
      <c r="HB76" s="19">
        <f t="shared" si="842"/>
        <v>-6.3184417538723059E-3</v>
      </c>
      <c r="HC76" s="19">
        <f t="shared" si="843"/>
        <v>3.4643907580107713E-2</v>
      </c>
      <c r="HD76" s="19">
        <f t="shared" si="844"/>
        <v>1.9349870759981957E-2</v>
      </c>
      <c r="HE76" s="19">
        <f t="shared" si="845"/>
        <v>-9.5202321810637924E-3</v>
      </c>
      <c r="HF76" s="19">
        <f t="shared" si="846"/>
        <v>4.3549023372883022E-2</v>
      </c>
      <c r="HG76" s="19">
        <f t="shared" si="847"/>
        <v>-1.875420846415865E-2</v>
      </c>
      <c r="HH76" s="19">
        <f t="shared" si="848"/>
        <v>-1.7442566258515813E-2</v>
      </c>
      <c r="HI76" s="19">
        <f t="shared" si="849"/>
        <v>5.7523606216758338E-4</v>
      </c>
      <c r="HJ76" s="19">
        <f t="shared" si="850"/>
        <v>-1.2162147043262017E-2</v>
      </c>
      <c r="HK76" s="19">
        <f t="shared" si="851"/>
        <v>7.0580068045120736E-3</v>
      </c>
      <c r="HL76" s="19">
        <f t="shared" si="852"/>
        <v>-2.4572931863828251E-2</v>
      </c>
      <c r="HM76" s="19">
        <f t="shared" si="853"/>
        <v>-8.3524892473398893E-3</v>
      </c>
      <c r="HN76" s="19">
        <f t="shared" si="854"/>
        <v>5.5502764667210158E-3</v>
      </c>
      <c r="HO76" s="19">
        <f t="shared" si="855"/>
        <v>3.0953009253542385E-2</v>
      </c>
      <c r="HP76" s="19">
        <f t="shared" si="856"/>
        <v>-2.2625612637026116E-3</v>
      </c>
      <c r="HQ76" s="19">
        <f t="shared" si="857"/>
        <v>-1.7886340587546012E-2</v>
      </c>
      <c r="HR76" s="19">
        <f t="shared" si="858"/>
        <v>2.7261734538871929E-2</v>
      </c>
      <c r="HS76" s="19">
        <f t="shared" si="859"/>
        <v>-2.6470281464508472E-2</v>
      </c>
      <c r="HT76" s="19">
        <f t="shared" si="860"/>
        <v>-5.4967885077641387E-3</v>
      </c>
      <c r="HU76" s="19">
        <f t="shared" si="861"/>
        <v>-7.5601509969612124E-2</v>
      </c>
      <c r="HV76" s="19">
        <f t="shared" si="862"/>
        <v>-1.3042733207616286E-2</v>
      </c>
      <c r="HW76" s="19">
        <f t="shared" si="863"/>
        <v>-7.4628750278274758E-2</v>
      </c>
      <c r="HX76" s="19">
        <f t="shared" si="864"/>
        <v>3.3964313113719058E-3</v>
      </c>
      <c r="HY76" s="19">
        <f t="shared" si="865"/>
        <v>2.1891566793745376E-2</v>
      </c>
      <c r="HZ76" s="19">
        <f t="shared" si="866"/>
        <v>6.9789814893070901E-3</v>
      </c>
      <c r="IA76" s="19">
        <f t="shared" si="867"/>
        <v>1.9895216287644235E-3</v>
      </c>
      <c r="IB76" s="19">
        <f t="shared" si="868"/>
        <v>-1.9321980023347729E-2</v>
      </c>
      <c r="IC76" s="19">
        <f t="shared" si="869"/>
        <v>-1.0925562468370509E-2</v>
      </c>
      <c r="ID76" s="19">
        <f t="shared" si="870"/>
        <v>-2.2225764543272408E-2</v>
      </c>
      <c r="IE76" s="19">
        <f t="shared" si="871"/>
        <v>-7.2154264811565172E-2</v>
      </c>
      <c r="IF76" s="19">
        <f t="shared" si="872"/>
        <v>-3.1903699730564394E-2</v>
      </c>
      <c r="IG76" s="19">
        <f t="shared" si="873"/>
        <v>-7.8173189000617316E-2</v>
      </c>
      <c r="IH76" s="19">
        <f t="shared" si="874"/>
        <v>-1.0795421993535892E-2</v>
      </c>
      <c r="II76" s="19">
        <f t="shared" si="875"/>
        <v>1.4234435893568209E-2</v>
      </c>
      <c r="IJ76" s="19">
        <f t="shared" si="876"/>
        <v>-7.0098513682959052E-3</v>
      </c>
      <c r="IK76" s="19">
        <f t="shared" si="877"/>
        <v>9.3316544124630862E-2</v>
      </c>
      <c r="IL76" s="19">
        <f t="shared" si="878"/>
        <v>2.635477458724389E-2</v>
      </c>
      <c r="IM76" s="19">
        <f t="shared" si="879"/>
        <v>3.2416658330980397E-2</v>
      </c>
      <c r="IN76" s="19">
        <f t="shared" si="880"/>
        <v>-8.7927693600947432E-2</v>
      </c>
      <c r="IO76" s="19">
        <f t="shared" si="881"/>
        <v>-2.6875391593353837E-2</v>
      </c>
      <c r="IP76" s="19">
        <f t="shared" si="882"/>
        <v>3.0873120234657048E-2</v>
      </c>
      <c r="IQ76" s="19">
        <f t="shared" si="883"/>
        <v>-6.0070031494556919E-2</v>
      </c>
      <c r="IR76" s="19">
        <f t="shared" si="884"/>
        <v>1.6203637482589128E-2</v>
      </c>
      <c r="IS76" s="19">
        <f t="shared" si="883"/>
        <v>-8.8841380591376251E-2</v>
      </c>
      <c r="IT76" s="19">
        <f t="shared" si="883"/>
        <v>-1.0531528261042977E-2</v>
      </c>
      <c r="IU76" s="19">
        <f t="shared" si="883"/>
        <v>4.9898743835217418E-2</v>
      </c>
      <c r="IV76" s="19">
        <f t="shared" si="883"/>
        <v>-2.7433355984455732E-2</v>
      </c>
      <c r="IW76" s="19">
        <f t="shared" si="883"/>
        <v>3.2252991464831293E-2</v>
      </c>
      <c r="IX76" s="19">
        <f t="shared" si="883"/>
        <v>4.207585476461162E-2</v>
      </c>
      <c r="IY76" s="19">
        <f t="shared" si="883"/>
        <v>-1.847774874880237E-2</v>
      </c>
      <c r="IZ76" s="19">
        <f t="shared" si="883"/>
        <v>2.9442868112616205E-2</v>
      </c>
      <c r="JA76" s="19">
        <f t="shared" si="883"/>
        <v>-1.4994190939564667E-2</v>
      </c>
      <c r="JB76" s="19">
        <f t="shared" si="883"/>
        <v>5.2052965059684153E-2</v>
      </c>
      <c r="JC76" s="19">
        <f t="shared" si="883"/>
        <v>1.0641952141556832E-3</v>
      </c>
      <c r="JD76" s="19">
        <f t="shared" si="883"/>
        <v>-1.6461531931182716E-2</v>
      </c>
      <c r="JE76" s="19">
        <f t="shared" si="883"/>
        <v>7.5418111154864187E-2</v>
      </c>
      <c r="JF76" s="19">
        <f t="shared" si="883"/>
        <v>5.4614887729673711E-2</v>
      </c>
      <c r="JG76" s="19">
        <f t="shared" si="883"/>
        <v>-9.2380484662177853E-3</v>
      </c>
      <c r="JH76" s="19">
        <f t="shared" si="883"/>
        <v>2.7516569582353156E-2</v>
      </c>
      <c r="JI76" s="19">
        <f t="shared" si="883"/>
        <v>7.7481222527864713E-2</v>
      </c>
      <c r="JJ76" s="19">
        <f t="shared" si="883"/>
        <v>-3.4841411231423369E-2</v>
      </c>
      <c r="JK76" s="19">
        <f t="shared" si="883"/>
        <v>5.259114124324582E-2</v>
      </c>
      <c r="JL76" s="19">
        <f t="shared" si="883"/>
        <v>-1.9904851567699833E-2</v>
      </c>
      <c r="JM76" s="19">
        <f t="shared" si="883"/>
        <v>-0.10282954556027246</v>
      </c>
      <c r="JN76" s="19">
        <f t="shared" si="885"/>
        <v>0.12393718077560112</v>
      </c>
      <c r="JO76" s="19">
        <f t="shared" si="885"/>
        <v>-2.6552622730646624E-2</v>
      </c>
      <c r="JP76" s="19">
        <f t="shared" ref="JP76:KM76" si="896">JP66/JO66-1</f>
        <v>-2.2595136989375875E-2</v>
      </c>
      <c r="JQ76" s="19">
        <f t="shared" si="896"/>
        <v>-4.989092225712044E-2</v>
      </c>
      <c r="JR76" s="19">
        <f t="shared" si="896"/>
        <v>-5.8116310514611413E-2</v>
      </c>
      <c r="JS76" s="19">
        <f t="shared" si="896"/>
        <v>4.605033901584199E-2</v>
      </c>
      <c r="JT76" s="19">
        <f t="shared" si="896"/>
        <v>1.3484037319385189E-2</v>
      </c>
      <c r="JU76" s="19">
        <f t="shared" si="896"/>
        <v>-6.0097125389608652E-2</v>
      </c>
      <c r="JV76" s="19">
        <f t="shared" si="896"/>
        <v>2.2233809440395991E-2</v>
      </c>
      <c r="JW76" s="19">
        <f t="shared" si="896"/>
        <v>3.0165869258879097E-2</v>
      </c>
      <c r="JX76" s="19">
        <f t="shared" si="896"/>
        <v>2.865143950724125E-3</v>
      </c>
      <c r="JY76" s="19">
        <f t="shared" si="896"/>
        <v>6.8290892819071303E-2</v>
      </c>
      <c r="JZ76" s="19">
        <f t="shared" si="896"/>
        <v>-9.2863245754566393E-3</v>
      </c>
      <c r="KA76" s="19">
        <f t="shared" si="896"/>
        <v>-1.9168916186912854E-2</v>
      </c>
      <c r="KB76" s="19">
        <f t="shared" si="896"/>
        <v>-2.9504614901184056E-2</v>
      </c>
      <c r="KC76" s="19">
        <f t="shared" si="896"/>
        <v>6.7752950510443499E-2</v>
      </c>
      <c r="KD76" s="19">
        <f t="shared" si="896"/>
        <v>-9.9387698880948339E-2</v>
      </c>
      <c r="KE76" s="19">
        <f t="shared" si="896"/>
        <v>8.6103768478864584E-3</v>
      </c>
      <c r="KF76" s="19">
        <f t="shared" si="896"/>
        <v>-3.334073880463051E-2</v>
      </c>
      <c r="KG76" s="19">
        <f t="shared" si="896"/>
        <v>6.0665457210365759E-2</v>
      </c>
      <c r="KH76" s="19">
        <f t="shared" si="896"/>
        <v>1.0348263913094069E-2</v>
      </c>
      <c r="KI76" s="19">
        <f t="shared" si="896"/>
        <v>5.5659823602023595E-2</v>
      </c>
      <c r="KJ76" s="19">
        <f t="shared" si="896"/>
        <v>0.10960142358460567</v>
      </c>
      <c r="KK76" s="19">
        <f t="shared" si="896"/>
        <v>1.6482616074563028E-2</v>
      </c>
      <c r="KL76" s="19">
        <f t="shared" si="896"/>
        <v>4.8377490767072207E-2</v>
      </c>
      <c r="KM76" s="19">
        <f t="shared" si="896"/>
        <v>-7.7540532076174506E-2</v>
      </c>
      <c r="KN76" s="19">
        <f t="shared" si="887"/>
        <v>-2.7269637950372738E-2</v>
      </c>
      <c r="KO76" s="19">
        <f t="shared" si="888"/>
        <v>-3.4479661088637426E-2</v>
      </c>
      <c r="KP76" s="19">
        <f t="shared" si="888"/>
        <v>-9.0810693650508978E-2</v>
      </c>
      <c r="KQ76" s="19">
        <f t="shared" si="888"/>
        <v>1.1381645833034693E-2</v>
      </c>
      <c r="KR76" s="19">
        <f t="shared" si="888"/>
        <v>5.0316236482570886E-2</v>
      </c>
      <c r="KS76" s="19">
        <f t="shared" si="888"/>
        <v>-4.4770098813382564E-3</v>
      </c>
      <c r="KT76" s="19">
        <f t="shared" si="888"/>
        <v>-5.7956480023490742E-2</v>
      </c>
      <c r="KU76" s="19">
        <f t="shared" si="888"/>
        <v>8.6956976076781212E-2</v>
      </c>
      <c r="KV76" s="19">
        <f t="shared" si="888"/>
        <v>-4.5715157960227182E-2</v>
      </c>
      <c r="KW76" s="19">
        <f t="shared" si="888"/>
        <v>5.7533097574351544E-2</v>
      </c>
      <c r="KX76" s="19">
        <f t="shared" si="888"/>
        <v>3.2478125938034452E-2</v>
      </c>
      <c r="KY76" s="19">
        <f t="shared" si="888"/>
        <v>-1.9108609705657198E-2</v>
      </c>
      <c r="KZ76" s="19">
        <f t="shared" si="888"/>
        <v>-7.1094141853003556E-2</v>
      </c>
      <c r="LA76" s="19">
        <f t="shared" si="888"/>
        <v>-8.1616560692200135E-2</v>
      </c>
      <c r="LB76" s="19">
        <f t="shared" si="888"/>
        <v>-1.6935528649057341E-2</v>
      </c>
      <c r="LC76" s="19">
        <f t="shared" si="888"/>
        <v>5.5426774802211254E-2</v>
      </c>
      <c r="LD76" s="19">
        <f t="shared" si="888"/>
        <v>7.8789688934137958E-2</v>
      </c>
      <c r="LE76" s="19">
        <f t="shared" si="888"/>
        <v>3.2386841097703956E-2</v>
      </c>
      <c r="LF76" s="19">
        <f t="shared" si="888"/>
        <v>6.2700798642065791E-3</v>
      </c>
      <c r="LG76" s="19">
        <f t="shared" si="888"/>
        <v>1.4252379522866176E-2</v>
      </c>
      <c r="LH76" s="19">
        <f t="shared" si="888"/>
        <v>2.1292951231271617E-2</v>
      </c>
      <c r="LI76" s="19">
        <f t="shared" si="888"/>
        <v>-7.5676730071142506E-3</v>
      </c>
      <c r="LJ76" s="19">
        <f t="shared" si="888"/>
        <v>-5.5211691759626813E-4</v>
      </c>
      <c r="LK76" s="19">
        <f t="shared" si="888"/>
        <v>-1.329303098282375E-2</v>
      </c>
      <c r="LL76" s="19">
        <f t="shared" si="888"/>
        <v>-4.426081425995565E-2</v>
      </c>
      <c r="LM76" s="19">
        <f t="shared" si="888"/>
        <v>2.1477095918936095E-2</v>
      </c>
      <c r="LN76" s="19">
        <f t="shared" si="888"/>
        <v>-8.0486846767663378E-3</v>
      </c>
      <c r="LO76" s="19">
        <f t="shared" si="888"/>
        <v>5.0019738590590057E-2</v>
      </c>
      <c r="LP76" s="19">
        <f t="shared" si="888"/>
        <v>-1.0489492681435175E-2</v>
      </c>
      <c r="LQ76" s="19">
        <f t="shared" si="888"/>
        <v>2.7536305418978557E-2</v>
      </c>
      <c r="LR76" s="19">
        <f t="shared" si="888"/>
        <v>-2.0141792434863359E-2</v>
      </c>
      <c r="LS76" s="19">
        <f t="shared" si="888"/>
        <v>-2.984231141374627E-2</v>
      </c>
      <c r="LT76" s="19">
        <f t="shared" si="888"/>
        <v>4.267344295553932E-2</v>
      </c>
      <c r="LU76" s="19">
        <f t="shared" si="888"/>
        <v>-8.0782541161772081E-2</v>
      </c>
      <c r="LV76" s="19">
        <f t="shared" si="888"/>
        <v>-4.2115749862621121E-2</v>
      </c>
      <c r="LW76" s="19">
        <f t="shared" si="888"/>
        <v>5.3525671654014895E-2</v>
      </c>
      <c r="LX76" s="19">
        <f t="shared" si="888"/>
        <v>-2.9374444875244876E-2</v>
      </c>
      <c r="LY76" s="19">
        <f t="shared" si="888"/>
        <v>4.8324158592196742E-2</v>
      </c>
      <c r="LZ76" s="19">
        <f t="shared" si="889"/>
        <v>-5.2533451983783008E-2</v>
      </c>
      <c r="MA76" s="19">
        <f t="shared" si="889"/>
        <v>3.9532869163076967E-3</v>
      </c>
      <c r="MB76" s="19">
        <f t="shared" si="889"/>
        <v>4.3423991496038372E-2</v>
      </c>
      <c r="MC76" s="19">
        <f t="shared" si="889"/>
        <v>2.2914690340501531E-2</v>
      </c>
      <c r="MD76" s="19">
        <f t="shared" si="889"/>
        <v>1.8059091299802432E-2</v>
      </c>
      <c r="ME76" s="19">
        <f t="shared" si="889"/>
        <v>2.8280641793165806E-4</v>
      </c>
      <c r="MF76" s="19">
        <f t="shared" si="889"/>
        <v>1.3756597810033577E-2</v>
      </c>
      <c r="MG76" s="19">
        <f t="shared" si="889"/>
        <v>3.1116540134128456E-3</v>
      </c>
      <c r="MH76" s="19">
        <f t="shared" si="889"/>
        <v>1.0725183372852332E-2</v>
      </c>
      <c r="MI76" s="19">
        <f t="shared" si="889"/>
        <v>-2.7302941005984072E-2</v>
      </c>
      <c r="MJ76" s="19">
        <f t="shared" si="889"/>
        <v>-2.1021680610039506E-2</v>
      </c>
      <c r="MK76" s="19">
        <f t="shared" si="889"/>
        <v>4.5832895498199022E-3</v>
      </c>
      <c r="ML76" s="19">
        <f t="shared" si="889"/>
        <v>-3.3094555104167256E-3</v>
      </c>
      <c r="MM76" s="19">
        <f t="shared" si="889"/>
        <v>-2.5247143983914366E-2</v>
      </c>
      <c r="MN76" s="19">
        <f t="shared" si="889"/>
        <v>6.6158846284008144E-2</v>
      </c>
      <c r="MO76" s="19">
        <f t="shared" si="889"/>
        <v>-1.9046610613011605E-3</v>
      </c>
      <c r="MP76" s="19">
        <f t="shared" si="889"/>
        <v>-9.3158876061472107E-3</v>
      </c>
      <c r="MQ76" s="19">
        <f t="shared" si="889"/>
        <v>-3.1458649996601973E-2</v>
      </c>
      <c r="MR76" s="19">
        <f t="shared" si="889"/>
        <v>2.8283595590682387E-2</v>
      </c>
      <c r="MS76" s="19">
        <f t="shared" si="889"/>
        <v>-2.1077081422170907E-2</v>
      </c>
      <c r="MT76" s="19">
        <f t="shared" si="889"/>
        <v>4.9461844817341838E-2</v>
      </c>
      <c r="MU76" s="19">
        <f t="shared" si="889"/>
        <v>-2.437716365194087E-2</v>
      </c>
      <c r="MV76" s="19">
        <f t="shared" si="889"/>
        <v>-3.5467619000450368E-2</v>
      </c>
      <c r="MW76" s="19">
        <f t="shared" si="889"/>
        <v>-5.0561139415339795E-2</v>
      </c>
      <c r="MX76" s="19">
        <f t="shared" si="889"/>
        <v>3.0053449756896722E-2</v>
      </c>
      <c r="MY76" s="19">
        <f t="shared" si="889"/>
        <v>1.0684276760791978E-2</v>
      </c>
      <c r="MZ76" s="19">
        <f t="shared" si="889"/>
        <v>-1.7166163351029384E-2</v>
      </c>
      <c r="NA76" s="19">
        <f t="shared" si="889"/>
        <v>-4.7967264103315643E-2</v>
      </c>
      <c r="NB76" s="19">
        <f t="shared" si="889"/>
        <v>1.3156783437711095E-2</v>
      </c>
      <c r="NC76" s="19">
        <f t="shared" si="889"/>
        <v>3.5799702890690899E-2</v>
      </c>
      <c r="ND76" s="19">
        <f t="shared" si="889"/>
        <v>-3.7078036348766163E-2</v>
      </c>
      <c r="NE76" s="19">
        <f t="shared" si="889"/>
        <v>-2.832815476879802E-2</v>
      </c>
      <c r="NF76" s="19">
        <f t="shared" si="889"/>
        <v>-2.316067960989654E-2</v>
      </c>
      <c r="NG76" s="19">
        <f t="shared" si="889"/>
        <v>-2.3932500453139438E-2</v>
      </c>
      <c r="NH76" s="19">
        <f t="shared" si="890"/>
        <v>-2.0125408657282851E-2</v>
      </c>
      <c r="NI76" s="19">
        <f t="shared" si="890"/>
        <v>6.1795997584244144E-3</v>
      </c>
      <c r="NJ76" s="19">
        <f t="shared" ref="NJ76:NU76" si="897">NJ66/NI66-1</f>
        <v>2.2769080038440137E-2</v>
      </c>
      <c r="NK76" s="19">
        <f t="shared" si="897"/>
        <v>-6.6982861870283461E-2</v>
      </c>
      <c r="NL76" s="19">
        <f t="shared" si="897"/>
        <v>9.2895778096040438E-3</v>
      </c>
      <c r="NM76" s="19">
        <f t="shared" si="897"/>
        <v>2.5626243455009856E-2</v>
      </c>
      <c r="NN76" s="19">
        <f t="shared" si="897"/>
        <v>2.4339159759199536E-2</v>
      </c>
      <c r="NO76" s="19">
        <f t="shared" si="897"/>
        <v>6.3039227766191308E-2</v>
      </c>
      <c r="NP76" s="19">
        <f t="shared" si="897"/>
        <v>-2.9917372468881709E-3</v>
      </c>
      <c r="NQ76" s="19">
        <f t="shared" si="897"/>
        <v>2.2196511356969095E-2</v>
      </c>
      <c r="NR76" s="19">
        <f t="shared" si="897"/>
        <v>3.5426324870372561E-2</v>
      </c>
      <c r="NS76" s="19">
        <f t="shared" si="897"/>
        <v>-2.8280527834272706E-2</v>
      </c>
      <c r="NT76" s="19">
        <f t="shared" si="897"/>
        <v>-3.3156042210730319E-2</v>
      </c>
      <c r="NU76" s="19">
        <f t="shared" si="897"/>
        <v>1.0237363372509911E-2</v>
      </c>
    </row>
    <row r="77" spans="1:385" outlineLevel="1" x14ac:dyDescent="0.75">
      <c r="A77" s="11" t="s">
        <v>21</v>
      </c>
      <c r="B77" s="18" t="s">
        <v>3</v>
      </c>
      <c r="C77" s="18" t="s">
        <v>3</v>
      </c>
      <c r="D77" s="18" t="s">
        <v>3</v>
      </c>
      <c r="E77" s="18" t="s">
        <v>3</v>
      </c>
      <c r="F77" s="18" t="s">
        <v>3</v>
      </c>
      <c r="G77" s="18" t="s">
        <v>3</v>
      </c>
      <c r="H77" s="18" t="s">
        <v>3</v>
      </c>
      <c r="I77" s="18" t="s">
        <v>3</v>
      </c>
      <c r="J77" s="18" t="s">
        <v>3</v>
      </c>
      <c r="K77" s="18" t="s">
        <v>3</v>
      </c>
      <c r="L77" s="18" t="s">
        <v>3</v>
      </c>
      <c r="M77" s="18" t="s">
        <v>3</v>
      </c>
      <c r="N77" s="18" t="s">
        <v>3</v>
      </c>
      <c r="O77" s="18" t="s">
        <v>3</v>
      </c>
      <c r="P77" s="18" t="s">
        <v>3</v>
      </c>
      <c r="Q77" s="18" t="s">
        <v>3</v>
      </c>
      <c r="R77" s="18" t="s">
        <v>3</v>
      </c>
      <c r="S77" s="18" t="s">
        <v>3</v>
      </c>
      <c r="T77" s="18" t="s">
        <v>3</v>
      </c>
      <c r="U77" s="18" t="s">
        <v>3</v>
      </c>
      <c r="V77" s="18" t="s">
        <v>3</v>
      </c>
      <c r="W77" s="18" t="s">
        <v>3</v>
      </c>
      <c r="X77" s="18" t="s">
        <v>3</v>
      </c>
      <c r="Y77" s="18" t="s">
        <v>3</v>
      </c>
      <c r="Z77" s="18" t="s">
        <v>3</v>
      </c>
      <c r="AA77" s="18" t="s">
        <v>3</v>
      </c>
      <c r="AB77" s="18" t="s">
        <v>3</v>
      </c>
      <c r="AC77" s="18" t="s">
        <v>3</v>
      </c>
      <c r="AD77" s="18" t="s">
        <v>3</v>
      </c>
      <c r="AE77" s="18" t="s">
        <v>3</v>
      </c>
      <c r="AF77" s="18" t="s">
        <v>3</v>
      </c>
      <c r="AG77" s="18" t="s">
        <v>3</v>
      </c>
      <c r="AH77" s="18" t="s">
        <v>3</v>
      </c>
      <c r="AI77" s="18" t="s">
        <v>3</v>
      </c>
      <c r="AJ77" s="18" t="s">
        <v>3</v>
      </c>
      <c r="AK77" s="18" t="s">
        <v>3</v>
      </c>
      <c r="AL77" s="18" t="s">
        <v>3</v>
      </c>
      <c r="AM77" s="18" t="s">
        <v>3</v>
      </c>
      <c r="AN77" s="18" t="s">
        <v>3</v>
      </c>
      <c r="AO77" s="18" t="s">
        <v>3</v>
      </c>
      <c r="AP77" s="18" t="s">
        <v>3</v>
      </c>
      <c r="AQ77" s="18" t="s">
        <v>3</v>
      </c>
      <c r="AR77" s="18" t="s">
        <v>3</v>
      </c>
      <c r="AS77" s="18" t="s">
        <v>3</v>
      </c>
      <c r="AT77" s="18" t="s">
        <v>3</v>
      </c>
      <c r="AU77" s="18" t="s">
        <v>3</v>
      </c>
      <c r="AV77" s="18" t="s">
        <v>3</v>
      </c>
      <c r="AW77" s="18" t="s">
        <v>3</v>
      </c>
      <c r="AX77" s="18" t="s">
        <v>3</v>
      </c>
      <c r="AY77" s="18" t="s">
        <v>3</v>
      </c>
      <c r="AZ77" s="18" t="s">
        <v>3</v>
      </c>
      <c r="BA77" s="18" t="s">
        <v>3</v>
      </c>
      <c r="BB77" s="18" t="s">
        <v>3</v>
      </c>
      <c r="BC77" s="18" t="s">
        <v>3</v>
      </c>
      <c r="BD77" s="18" t="s">
        <v>3</v>
      </c>
      <c r="BE77" s="18" t="s">
        <v>3</v>
      </c>
      <c r="BF77" s="18" t="s">
        <v>3</v>
      </c>
      <c r="BG77" s="18" t="s">
        <v>3</v>
      </c>
      <c r="BH77" s="18" t="s">
        <v>3</v>
      </c>
      <c r="BI77" s="18" t="s">
        <v>3</v>
      </c>
      <c r="BJ77" s="18">
        <f t="shared" si="697"/>
        <v>0.16894095553727295</v>
      </c>
      <c r="BK77" s="18">
        <f t="shared" si="698"/>
        <v>0.11306926779991744</v>
      </c>
      <c r="BL77" s="18">
        <f t="shared" si="698"/>
        <v>3.2179675534534047E-2</v>
      </c>
      <c r="BM77" s="18">
        <f t="shared" si="698"/>
        <v>-7.1727547989199891E-3</v>
      </c>
      <c r="BN77" s="18">
        <f t="shared" si="698"/>
        <v>-3.7598362047409739E-2</v>
      </c>
      <c r="BO77" s="18">
        <f t="shared" si="699"/>
        <v>-4.2608097258292399E-2</v>
      </c>
      <c r="BP77" s="18">
        <f t="shared" si="700"/>
        <v>8.9819431792192983E-3</v>
      </c>
      <c r="BQ77" s="18">
        <f t="shared" si="701"/>
        <v>4.0404425814033695E-2</v>
      </c>
      <c r="BR77" s="18">
        <f t="shared" si="702"/>
        <v>2.9669761515909165E-3</v>
      </c>
      <c r="BS77" s="18">
        <f t="shared" si="703"/>
        <v>-4.3803361710844646E-2</v>
      </c>
      <c r="BT77" s="18">
        <f t="shared" si="704"/>
        <v>-5.2554239159137262E-2</v>
      </c>
      <c r="BU77" s="18">
        <f t="shared" si="705"/>
        <v>-7.2859675555146053E-2</v>
      </c>
      <c r="BV77" s="18">
        <f t="shared" si="706"/>
        <v>7.0288743369733009E-2</v>
      </c>
      <c r="BW77" s="18">
        <f t="shared" si="707"/>
        <v>8.3923109142762797E-2</v>
      </c>
      <c r="BX77" s="18">
        <f t="shared" si="708"/>
        <v>-5.7459935275018692E-2</v>
      </c>
      <c r="BY77" s="18">
        <f t="shared" si="709"/>
        <v>-2.3812711102071948E-2</v>
      </c>
      <c r="BZ77" s="18">
        <f t="shared" si="710"/>
        <v>1.6360023425113335E-2</v>
      </c>
      <c r="CA77" s="18">
        <f t="shared" si="711"/>
        <v>3.8045201716606414E-2</v>
      </c>
      <c r="CB77" s="18">
        <f t="shared" si="712"/>
        <v>1.2432341891986942E-2</v>
      </c>
      <c r="CC77" s="18">
        <f t="shared" si="713"/>
        <v>1.1038526303530638E-4</v>
      </c>
      <c r="CD77" s="18">
        <f t="shared" si="714"/>
        <v>3.9627058570458784E-2</v>
      </c>
      <c r="CE77" s="18">
        <f t="shared" si="715"/>
        <v>8.9484207570460494E-3</v>
      </c>
      <c r="CF77" s="18">
        <f t="shared" si="716"/>
        <v>-4.2419953339367655E-2</v>
      </c>
      <c r="CG77" s="18">
        <f t="shared" si="717"/>
        <v>4.0526306316398975E-2</v>
      </c>
      <c r="CH77" s="18">
        <f t="shared" si="718"/>
        <v>-0.26299091080115455</v>
      </c>
      <c r="CI77" s="18">
        <f t="shared" si="719"/>
        <v>0.10081448142185079</v>
      </c>
      <c r="CJ77" s="18">
        <f t="shared" si="720"/>
        <v>2.144182273319184E-2</v>
      </c>
      <c r="CK77" s="18">
        <f t="shared" si="721"/>
        <v>6.3008127202604625E-2</v>
      </c>
      <c r="CL77" s="18">
        <f t="shared" si="722"/>
        <v>-0.13755453539272022</v>
      </c>
      <c r="CM77" s="18">
        <f t="shared" si="723"/>
        <v>-3.1387947943269601E-2</v>
      </c>
      <c r="CN77" s="18">
        <f t="shared" si="724"/>
        <v>0.12262967986482365</v>
      </c>
      <c r="CO77" s="18">
        <f t="shared" si="725"/>
        <v>-1.9309570047288838E-2</v>
      </c>
      <c r="CP77" s="18">
        <f t="shared" si="726"/>
        <v>3.2185024610650315E-2</v>
      </c>
      <c r="CQ77" s="18">
        <f t="shared" si="727"/>
        <v>-6.8474159815510305E-3</v>
      </c>
      <c r="CR77" s="18">
        <f t="shared" si="728"/>
        <v>0.11182515345441879</v>
      </c>
      <c r="CS77" s="18">
        <f t="shared" si="729"/>
        <v>2.0049445559420231E-3</v>
      </c>
      <c r="CT77" s="18">
        <f t="shared" si="730"/>
        <v>-0.10033985167517656</v>
      </c>
      <c r="CU77" s="18">
        <f t="shared" si="731"/>
        <v>5.6723178953578923E-2</v>
      </c>
      <c r="CV77" s="18">
        <f t="shared" si="732"/>
        <v>-2.0805553878977312E-2</v>
      </c>
      <c r="CW77" s="18">
        <f t="shared" si="733"/>
        <v>9.2260462218730854E-2</v>
      </c>
      <c r="CX77" s="18">
        <f t="shared" si="734"/>
        <v>-4.0407273654565312E-2</v>
      </c>
      <c r="CY77" s="18">
        <f t="shared" si="735"/>
        <v>5.9161644419362114E-2</v>
      </c>
      <c r="CZ77" s="18">
        <f t="shared" si="736"/>
        <v>4.6815900651843156E-2</v>
      </c>
      <c r="DA77" s="18">
        <f t="shared" si="737"/>
        <v>-7.9094190436859169E-3</v>
      </c>
      <c r="DB77" s="18">
        <f t="shared" si="738"/>
        <v>4.2666343192154788E-3</v>
      </c>
      <c r="DC77" s="18">
        <f t="shared" si="739"/>
        <v>-3.6484842273758478E-3</v>
      </c>
      <c r="DD77" s="18">
        <f t="shared" si="740"/>
        <v>3.7782579451242304E-2</v>
      </c>
      <c r="DE77" s="18">
        <f t="shared" si="741"/>
        <v>8.2105245429083817E-2</v>
      </c>
      <c r="DF77" s="18">
        <f t="shared" si="742"/>
        <v>3.9047676446861468E-2</v>
      </c>
      <c r="DG77" s="18">
        <f t="shared" si="743"/>
        <v>-5.4036502435092726E-2</v>
      </c>
      <c r="DH77" s="18">
        <f t="shared" si="744"/>
        <v>-7.9338650008601297E-3</v>
      </c>
      <c r="DI77" s="18">
        <f t="shared" si="745"/>
        <v>-3.5823925737307194E-2</v>
      </c>
      <c r="DJ77" s="18">
        <f t="shared" si="746"/>
        <v>-3.7735241876027947E-2</v>
      </c>
      <c r="DK77" s="18">
        <f t="shared" si="747"/>
        <v>4.6538466806397061E-2</v>
      </c>
      <c r="DL77" s="18">
        <f t="shared" si="748"/>
        <v>4.5784181251449674E-2</v>
      </c>
      <c r="DM77" s="18">
        <f t="shared" si="749"/>
        <v>5.8204380562707492E-2</v>
      </c>
      <c r="DN77" s="18">
        <f t="shared" si="750"/>
        <v>8.9205926785400624E-3</v>
      </c>
      <c r="DO77" s="18">
        <f t="shared" si="751"/>
        <v>-8.0582897146538102E-2</v>
      </c>
      <c r="DP77" s="18">
        <f t="shared" si="752"/>
        <v>-6.9757109183603561E-2</v>
      </c>
      <c r="DQ77" s="18">
        <f t="shared" si="753"/>
        <v>0.15147768608470491</v>
      </c>
      <c r="DR77" s="18">
        <f t="shared" si="754"/>
        <v>-6.715308741763093E-2</v>
      </c>
      <c r="DS77" s="18">
        <f t="shared" si="755"/>
        <v>-2.0268896734327413E-2</v>
      </c>
      <c r="DT77" s="18">
        <f t="shared" si="756"/>
        <v>3.6352704171438655E-2</v>
      </c>
      <c r="DU77" s="18">
        <f t="shared" si="757"/>
        <v>0.13534038563438067</v>
      </c>
      <c r="DV77" s="18">
        <f t="shared" si="758"/>
        <v>6.9810570944274675E-2</v>
      </c>
      <c r="DW77" s="18">
        <f t="shared" si="759"/>
        <v>3.6827839014948793E-2</v>
      </c>
      <c r="DX77" s="18">
        <f t="shared" si="760"/>
        <v>-0.10682328254710138</v>
      </c>
      <c r="DY77" s="18">
        <f t="shared" si="761"/>
        <v>6.1547666397296696E-2</v>
      </c>
      <c r="DZ77" s="18">
        <f t="shared" si="762"/>
        <v>-1.3273043386575756E-2</v>
      </c>
      <c r="EA77" s="18">
        <f t="shared" si="763"/>
        <v>-1.8551510023187112E-2</v>
      </c>
      <c r="EB77" s="18">
        <f t="shared" si="764"/>
        <v>1.1131700745486084E-2</v>
      </c>
      <c r="EC77" s="18">
        <f t="shared" si="765"/>
        <v>-7.2806406666031553E-2</v>
      </c>
      <c r="ED77" s="18">
        <f t="shared" si="766"/>
        <v>1.1744082626713226E-2</v>
      </c>
      <c r="EE77" s="18">
        <f t="shared" si="767"/>
        <v>-2.8208440553477376E-2</v>
      </c>
      <c r="EF77" s="18">
        <f t="shared" si="768"/>
        <v>-0.10698364863894116</v>
      </c>
      <c r="EG77" s="18">
        <f t="shared" si="769"/>
        <v>-0.13601308026205938</v>
      </c>
      <c r="EH77" s="18">
        <f t="shared" si="770"/>
        <v>2.7736471237326699E-2</v>
      </c>
      <c r="EI77" s="18">
        <f t="shared" si="771"/>
        <v>2.0629322123769445E-2</v>
      </c>
      <c r="EJ77" s="18">
        <f t="shared" si="772"/>
        <v>0.15284540478639808</v>
      </c>
      <c r="EK77" s="18">
        <f t="shared" si="773"/>
        <v>-2.2301122901477899E-2</v>
      </c>
      <c r="EL77" s="18">
        <f t="shared" si="774"/>
        <v>7.3593703413726619E-2</v>
      </c>
      <c r="EM77" s="18">
        <f t="shared" si="775"/>
        <v>-2.3395039777106774E-2</v>
      </c>
      <c r="EN77" s="18">
        <f t="shared" si="776"/>
        <v>-4.2838171155996752E-2</v>
      </c>
      <c r="EO77" s="18">
        <f t="shared" si="777"/>
        <v>4.7584312961981734E-2</v>
      </c>
      <c r="EP77" s="18">
        <f t="shared" si="778"/>
        <v>-3.0507237737903425E-3</v>
      </c>
      <c r="EQ77" s="18">
        <f t="shared" si="779"/>
        <v>-3.0708161840346859E-2</v>
      </c>
      <c r="ER77" s="18">
        <f t="shared" si="780"/>
        <v>-3.4174310458805923E-2</v>
      </c>
      <c r="ES77" s="18">
        <f t="shared" si="781"/>
        <v>2.91212305076749E-2</v>
      </c>
      <c r="ET77" s="18">
        <f t="shared" si="782"/>
        <v>-1.1504715828772993E-2</v>
      </c>
      <c r="EU77" s="18">
        <f t="shared" si="783"/>
        <v>4.9209663209047072E-2</v>
      </c>
      <c r="EV77" s="18">
        <f t="shared" si="784"/>
        <v>-6.7516546897313678E-2</v>
      </c>
      <c r="EW77" s="18">
        <f t="shared" si="785"/>
        <v>2.3519098405633265E-4</v>
      </c>
      <c r="EX77" s="18">
        <f t="shared" si="786"/>
        <v>-4.9734389337424689E-3</v>
      </c>
      <c r="EY77" s="18">
        <f t="shared" si="787"/>
        <v>-6.0465256120548316E-2</v>
      </c>
      <c r="EZ77" s="18">
        <f t="shared" si="788"/>
        <v>-4.2603849430445484E-2</v>
      </c>
      <c r="FA77" s="18">
        <f t="shared" si="789"/>
        <v>-4.2402927392927725E-2</v>
      </c>
      <c r="FB77" s="18">
        <f t="shared" si="790"/>
        <v>8.9014741816793697E-2</v>
      </c>
      <c r="FC77" s="18">
        <f t="shared" si="791"/>
        <v>-4.9117986038429429E-3</v>
      </c>
      <c r="FD77" s="18">
        <f t="shared" si="792"/>
        <v>7.3967383659045982E-3</v>
      </c>
      <c r="FE77" s="18">
        <f t="shared" si="793"/>
        <v>-2.0578703714726587E-2</v>
      </c>
      <c r="FF77" s="18">
        <f t="shared" si="794"/>
        <v>4.6327043250842248E-3</v>
      </c>
      <c r="FG77" s="18">
        <f t="shared" si="795"/>
        <v>-1.2949947632456937E-2</v>
      </c>
      <c r="FH77" s="18">
        <f t="shared" si="796"/>
        <v>0.15573671585443782</v>
      </c>
      <c r="FI77" s="18">
        <f t="shared" si="797"/>
        <v>-3.6539250416697255E-2</v>
      </c>
      <c r="FJ77" s="18">
        <f t="shared" si="798"/>
        <v>7.6517898640470872E-2</v>
      </c>
      <c r="FK77" s="18">
        <f t="shared" si="799"/>
        <v>-1.6437815153310553E-2</v>
      </c>
      <c r="FL77" s="18">
        <f t="shared" si="800"/>
        <v>-4.6545949769890571E-3</v>
      </c>
      <c r="FM77" s="18">
        <f t="shared" si="801"/>
        <v>-1.5125828755975901E-2</v>
      </c>
      <c r="FN77" s="18">
        <f t="shared" si="802"/>
        <v>4.2498478467045686E-5</v>
      </c>
      <c r="FO77" s="18">
        <f t="shared" si="803"/>
        <v>-0.11453463053695345</v>
      </c>
      <c r="FP77" s="18">
        <f t="shared" si="804"/>
        <v>8.5827985019316877E-2</v>
      </c>
      <c r="FQ77" s="18">
        <f t="shared" si="805"/>
        <v>3.8003788197897848E-2</v>
      </c>
      <c r="FR77" s="18">
        <f t="shared" si="806"/>
        <v>3.3322313186094465E-2</v>
      </c>
      <c r="FS77" s="18">
        <f t="shared" si="807"/>
        <v>-5.9125267212728039E-2</v>
      </c>
      <c r="FT77" s="18">
        <f t="shared" si="808"/>
        <v>-9.1802367630891002E-3</v>
      </c>
      <c r="FU77" s="18">
        <f t="shared" si="809"/>
        <v>-3.1665961961106492E-2</v>
      </c>
      <c r="FV77" s="18">
        <f t="shared" si="810"/>
        <v>5.8003002180667673E-2</v>
      </c>
      <c r="FW77" s="18">
        <f t="shared" si="811"/>
        <v>4.4105529402142407E-2</v>
      </c>
      <c r="FX77" s="18">
        <f t="shared" si="812"/>
        <v>-6.5043270990632118E-2</v>
      </c>
      <c r="FY77" s="18">
        <f t="shared" si="813"/>
        <v>-2.8082027400085918E-3</v>
      </c>
      <c r="FZ77" s="18">
        <f t="shared" si="814"/>
        <v>0.11472985549670511</v>
      </c>
      <c r="GA77" s="18">
        <f t="shared" si="815"/>
        <v>2.5389748519774269E-2</v>
      </c>
      <c r="GB77" s="18">
        <f t="shared" si="816"/>
        <v>1.1213526675167396E-2</v>
      </c>
      <c r="GC77" s="18">
        <f t="shared" si="817"/>
        <v>1.071804118196118E-2</v>
      </c>
      <c r="GD77" s="18">
        <f t="shared" si="818"/>
        <v>7.1634565630159575E-2</v>
      </c>
      <c r="GE77" s="18">
        <f t="shared" si="819"/>
        <v>-2.2704839009029087E-2</v>
      </c>
      <c r="GF77" s="18">
        <f t="shared" si="820"/>
        <v>-1.220040171934289E-2</v>
      </c>
      <c r="GG77" s="18">
        <f t="shared" si="821"/>
        <v>2.8409602851183102E-2</v>
      </c>
      <c r="GH77" s="18">
        <f t="shared" si="822"/>
        <v>-2.7542101923051177E-2</v>
      </c>
      <c r="GI77" s="18">
        <f t="shared" si="823"/>
        <v>7.1218514197757266E-4</v>
      </c>
      <c r="GJ77" s="18">
        <f t="shared" si="824"/>
        <v>1.4899278263685201E-2</v>
      </c>
      <c r="GK77" s="18">
        <f t="shared" si="825"/>
        <v>-3.5568757716767596E-2</v>
      </c>
      <c r="GL77" s="18">
        <f t="shared" si="826"/>
        <v>4.169819187733248E-2</v>
      </c>
      <c r="GM77" s="18">
        <f t="shared" si="827"/>
        <v>-2.6517369193350127E-2</v>
      </c>
      <c r="GN77" s="18">
        <f t="shared" si="828"/>
        <v>3.9764335375612081E-2</v>
      </c>
      <c r="GO77" s="18">
        <f t="shared" si="829"/>
        <v>-2.9412094950342471E-2</v>
      </c>
      <c r="GP77" s="18">
        <f t="shared" si="830"/>
        <v>-4.1300063028602008E-2</v>
      </c>
      <c r="GQ77" s="18">
        <f t="shared" si="831"/>
        <v>3.3673290095354025E-2</v>
      </c>
      <c r="GR77" s="18">
        <f t="shared" si="832"/>
        <v>4.6406032704275235E-2</v>
      </c>
      <c r="GS77" s="18">
        <f t="shared" si="833"/>
        <v>-2.5164998476565059E-2</v>
      </c>
      <c r="GT77" s="18">
        <f t="shared" si="834"/>
        <v>2.9541840468389147E-2</v>
      </c>
      <c r="GU77" s="18">
        <f t="shared" si="835"/>
        <v>-5.9857776571222709E-3</v>
      </c>
      <c r="GV77" s="18">
        <f t="shared" si="836"/>
        <v>-2.7961527695054444E-2</v>
      </c>
      <c r="GW77" s="18">
        <f t="shared" si="837"/>
        <v>-4.052493316367789E-2</v>
      </c>
      <c r="GX77" s="18">
        <f t="shared" si="838"/>
        <v>8.5067767116713267E-3</v>
      </c>
      <c r="GY77" s="18">
        <f t="shared" si="839"/>
        <v>-1.025769506849139E-2</v>
      </c>
      <c r="GZ77" s="18">
        <f t="shared" si="840"/>
        <v>-1.7799347494258599E-2</v>
      </c>
      <c r="HA77" s="18">
        <f t="shared" si="841"/>
        <v>1.2636335802403309E-2</v>
      </c>
      <c r="HB77" s="18">
        <f t="shared" si="842"/>
        <v>-1.1876381013351978E-2</v>
      </c>
      <c r="HC77" s="18">
        <f t="shared" si="843"/>
        <v>3.9650824327133405E-2</v>
      </c>
      <c r="HD77" s="18">
        <f t="shared" si="844"/>
        <v>2.7862855909688067E-2</v>
      </c>
      <c r="HE77" s="18">
        <f t="shared" si="845"/>
        <v>9.8326838254392257E-4</v>
      </c>
      <c r="HF77" s="18">
        <f t="shared" si="846"/>
        <v>6.9059928680949456E-2</v>
      </c>
      <c r="HG77" s="18">
        <f t="shared" si="847"/>
        <v>-5.0910789052129313E-2</v>
      </c>
      <c r="HH77" s="18">
        <f t="shared" si="848"/>
        <v>2.4032221038189805E-2</v>
      </c>
      <c r="HI77" s="18">
        <f t="shared" si="849"/>
        <v>1.6872680821131913E-2</v>
      </c>
      <c r="HJ77" s="18">
        <f t="shared" si="850"/>
        <v>-2.9707929275866296E-2</v>
      </c>
      <c r="HK77" s="18">
        <f t="shared" si="851"/>
        <v>-3.331662640245503E-2</v>
      </c>
      <c r="HL77" s="18">
        <f t="shared" si="852"/>
        <v>-4.10958558657748E-2</v>
      </c>
      <c r="HM77" s="18">
        <f t="shared" si="853"/>
        <v>3.9609039445951622E-2</v>
      </c>
      <c r="HN77" s="18">
        <f t="shared" si="854"/>
        <v>4.0979572494016736E-2</v>
      </c>
      <c r="HO77" s="18">
        <f t="shared" si="855"/>
        <v>-7.6051197213520272E-3</v>
      </c>
      <c r="HP77" s="18">
        <f t="shared" si="856"/>
        <v>-1.7639662900360231E-2</v>
      </c>
      <c r="HQ77" s="18">
        <f t="shared" si="857"/>
        <v>2.6159837905436634E-2</v>
      </c>
      <c r="HR77" s="18">
        <f t="shared" si="858"/>
        <v>2.0734775586217502E-4</v>
      </c>
      <c r="HS77" s="18">
        <f t="shared" si="859"/>
        <v>-8.8400694780362832E-3</v>
      </c>
      <c r="HT77" s="18">
        <f t="shared" si="860"/>
        <v>-6.2150339579752911E-2</v>
      </c>
      <c r="HU77" s="18">
        <f t="shared" si="861"/>
        <v>-6.1491321404297361E-2</v>
      </c>
      <c r="HV77" s="18">
        <f t="shared" si="862"/>
        <v>-2.9842499691609126E-2</v>
      </c>
      <c r="HW77" s="18">
        <f t="shared" si="863"/>
        <v>-1.3485846209201124E-2</v>
      </c>
      <c r="HX77" s="18">
        <f t="shared" si="864"/>
        <v>-6.1119264550912877E-2</v>
      </c>
      <c r="HY77" s="18">
        <f t="shared" si="865"/>
        <v>6.3370721031206223E-3</v>
      </c>
      <c r="HZ77" s="18">
        <f t="shared" si="866"/>
        <v>5.792710079741803E-2</v>
      </c>
      <c r="IA77" s="18">
        <f t="shared" si="867"/>
        <v>-8.097278208713421E-3</v>
      </c>
      <c r="IB77" s="18">
        <f t="shared" si="868"/>
        <v>-2.738846594812494E-2</v>
      </c>
      <c r="IC77" s="18">
        <f t="shared" si="869"/>
        <v>-2.9933958098737889E-2</v>
      </c>
      <c r="ID77" s="18">
        <f t="shared" si="870"/>
        <v>1.5629419153543544E-2</v>
      </c>
      <c r="IE77" s="18">
        <f t="shared" si="871"/>
        <v>-9.2334021389177678E-2</v>
      </c>
      <c r="IF77" s="18">
        <f t="shared" si="872"/>
        <v>-6.1196558406151347E-2</v>
      </c>
      <c r="IG77" s="18">
        <f t="shared" si="873"/>
        <v>-5.6480028718934205E-2</v>
      </c>
      <c r="IH77" s="18">
        <f t="shared" si="874"/>
        <v>-4.4719282461067489E-2</v>
      </c>
      <c r="II77" s="18">
        <f t="shared" si="875"/>
        <v>7.9587860677846622E-2</v>
      </c>
      <c r="IJ77" s="18">
        <f t="shared" si="876"/>
        <v>2.7123658540499029E-2</v>
      </c>
      <c r="IK77" s="18">
        <f t="shared" si="877"/>
        <v>0.11377953690483511</v>
      </c>
      <c r="IL77" s="18">
        <f t="shared" si="878"/>
        <v>-3.6763683299664507E-2</v>
      </c>
      <c r="IM77" s="18">
        <f t="shared" si="879"/>
        <v>1.2270511970014164E-2</v>
      </c>
      <c r="IN77" s="18">
        <f t="shared" si="880"/>
        <v>-4.8929538327507682E-2</v>
      </c>
      <c r="IO77" s="18">
        <f t="shared" si="881"/>
        <v>-3.567326396615389E-3</v>
      </c>
      <c r="IP77" s="18">
        <f t="shared" si="882"/>
        <v>-1.2689423150810786E-2</v>
      </c>
      <c r="IQ77" s="18">
        <f t="shared" si="883"/>
        <v>-4.0047744089704795E-2</v>
      </c>
      <c r="IR77" s="18">
        <f t="shared" si="884"/>
        <v>-8.0593450592562066E-2</v>
      </c>
      <c r="IS77" s="18">
        <f t="shared" si="883"/>
        <v>-4.2518285901678055E-2</v>
      </c>
      <c r="IT77" s="18">
        <f t="shared" si="883"/>
        <v>7.1008629388939148E-2</v>
      </c>
      <c r="IU77" s="18">
        <f t="shared" si="883"/>
        <v>-7.9361024354052123E-2</v>
      </c>
      <c r="IV77" s="18">
        <f t="shared" si="883"/>
        <v>6.3656712192835974E-2</v>
      </c>
      <c r="IW77" s="18">
        <f t="shared" si="883"/>
        <v>-1.1439395665804319E-2</v>
      </c>
      <c r="IX77" s="18">
        <f t="shared" si="883"/>
        <v>0.1152420321313683</v>
      </c>
      <c r="IY77" s="18">
        <f t="shared" si="883"/>
        <v>-5.7634070061081122E-2</v>
      </c>
      <c r="IZ77" s="18">
        <f t="shared" si="883"/>
        <v>-2.6071181366674301E-2</v>
      </c>
      <c r="JA77" s="18">
        <f t="shared" si="883"/>
        <v>9.0096334685847879E-2</v>
      </c>
      <c r="JB77" s="18">
        <f t="shared" si="883"/>
        <v>2.0754796467642223E-2</v>
      </c>
      <c r="JC77" s="18">
        <f t="shared" si="883"/>
        <v>-2.2054384584084818E-2</v>
      </c>
      <c r="JD77" s="18">
        <f t="shared" si="883"/>
        <v>-1.2600507753970369E-2</v>
      </c>
      <c r="JE77" s="18">
        <f t="shared" si="883"/>
        <v>7.3553850789173314E-2</v>
      </c>
      <c r="JF77" s="18">
        <f t="shared" si="883"/>
        <v>9.0923655857924057E-2</v>
      </c>
      <c r="JG77" s="18">
        <f t="shared" si="883"/>
        <v>1.0798188831687039E-2</v>
      </c>
      <c r="JH77" s="18">
        <f t="shared" si="883"/>
        <v>-1.1349797129408534E-3</v>
      </c>
      <c r="JI77" s="18">
        <f t="shared" si="883"/>
        <v>5.7901747139426751E-2</v>
      </c>
      <c r="JJ77" s="18">
        <f t="shared" si="883"/>
        <v>8.6992443736868541E-3</v>
      </c>
      <c r="JK77" s="18">
        <f t="shared" si="883"/>
        <v>4.2478617334577917E-2</v>
      </c>
      <c r="JL77" s="18">
        <f t="shared" si="883"/>
        <v>-8.6959736530180964E-2</v>
      </c>
      <c r="JM77" s="18">
        <f t="shared" si="883"/>
        <v>-5.9324133935332424E-2</v>
      </c>
      <c r="JN77" s="18">
        <f t="shared" si="885"/>
        <v>0.11607327108071908</v>
      </c>
      <c r="JO77" s="18">
        <f t="shared" si="885"/>
        <v>-4.2348099591293931E-3</v>
      </c>
      <c r="JP77" s="18">
        <f t="shared" ref="JP77:KM77" si="898">JP67/JO67-1</f>
        <v>-3.0204418241932984E-2</v>
      </c>
      <c r="JQ77" s="18">
        <f t="shared" si="898"/>
        <v>-3.872972847681222E-2</v>
      </c>
      <c r="JR77" s="18">
        <f t="shared" si="898"/>
        <v>-7.6541614297106597E-2</v>
      </c>
      <c r="JS77" s="18">
        <f t="shared" si="898"/>
        <v>5.5494220682131168E-2</v>
      </c>
      <c r="JT77" s="18">
        <f t="shared" si="898"/>
        <v>-5.7568586178708969E-2</v>
      </c>
      <c r="JU77" s="18">
        <f t="shared" si="898"/>
        <v>5.8244428628366762E-3</v>
      </c>
      <c r="JV77" s="18">
        <f t="shared" si="898"/>
        <v>3.3513351092784971E-2</v>
      </c>
      <c r="JW77" s="18">
        <f t="shared" si="898"/>
        <v>7.2183735608788435E-3</v>
      </c>
      <c r="JX77" s="18">
        <f t="shared" si="898"/>
        <v>3.3040605014948543E-2</v>
      </c>
      <c r="JY77" s="18">
        <f t="shared" si="898"/>
        <v>5.326383032158355E-2</v>
      </c>
      <c r="JZ77" s="18">
        <f t="shared" si="898"/>
        <v>8.8223819575730111E-3</v>
      </c>
      <c r="KA77" s="18">
        <f t="shared" si="898"/>
        <v>-3.3459329002571203E-2</v>
      </c>
      <c r="KB77" s="18">
        <f t="shared" si="898"/>
        <v>-4.5475944549854375E-2</v>
      </c>
      <c r="KC77" s="18">
        <f t="shared" si="898"/>
        <v>3.9968189359184336E-2</v>
      </c>
      <c r="KD77" s="18">
        <f t="shared" si="898"/>
        <v>-7.884186710752461E-2</v>
      </c>
      <c r="KE77" s="18">
        <f t="shared" si="898"/>
        <v>-6.821752414484572E-3</v>
      </c>
      <c r="KF77" s="18">
        <f t="shared" si="898"/>
        <v>-1.3521200686672952E-2</v>
      </c>
      <c r="KG77" s="18">
        <f t="shared" si="898"/>
        <v>3.6392775965758517E-2</v>
      </c>
      <c r="KH77" s="18">
        <f t="shared" si="898"/>
        <v>3.8256888954099288E-2</v>
      </c>
      <c r="KI77" s="18">
        <f t="shared" si="898"/>
        <v>6.1785061637718908E-2</v>
      </c>
      <c r="KJ77" s="18">
        <f t="shared" si="898"/>
        <v>0.10147146770725946</v>
      </c>
      <c r="KK77" s="18">
        <f t="shared" si="898"/>
        <v>-1.554033829532897E-3</v>
      </c>
      <c r="KL77" s="18">
        <f t="shared" si="898"/>
        <v>4.8386795666313764E-2</v>
      </c>
      <c r="KM77" s="18">
        <f t="shared" si="898"/>
        <v>-9.0936440507602634E-2</v>
      </c>
      <c r="KN77" s="18">
        <f t="shared" si="887"/>
        <v>-8.0054754945865669E-2</v>
      </c>
      <c r="KO77" s="18">
        <f t="shared" si="888"/>
        <v>-5.1951153000419747E-2</v>
      </c>
      <c r="KP77" s="18">
        <f t="shared" si="888"/>
        <v>-2.562527174059348E-2</v>
      </c>
      <c r="KQ77" s="18">
        <f t="shared" si="888"/>
        <v>5.1501195683701706E-2</v>
      </c>
      <c r="KR77" s="18">
        <f t="shared" si="888"/>
        <v>-1.0502922191559794E-3</v>
      </c>
      <c r="KS77" s="18">
        <f t="shared" si="888"/>
        <v>-6.7549892727173599E-2</v>
      </c>
      <c r="KT77" s="18">
        <f t="shared" si="888"/>
        <v>2.4834790438663212E-2</v>
      </c>
      <c r="KU77" s="18">
        <f t="shared" si="888"/>
        <v>5.4890098521084951E-2</v>
      </c>
      <c r="KV77" s="18">
        <f t="shared" si="888"/>
        <v>-2.2112179408658728E-3</v>
      </c>
      <c r="KW77" s="18">
        <f t="shared" si="888"/>
        <v>-9.0572736653962149E-3</v>
      </c>
      <c r="KX77" s="18">
        <f t="shared" si="888"/>
        <v>8.3756079043939113E-2</v>
      </c>
      <c r="KY77" s="18">
        <f t="shared" si="888"/>
        <v>-3.8431143851946348E-2</v>
      </c>
      <c r="KZ77" s="18">
        <f t="shared" si="888"/>
        <v>-0.11250234350525712</v>
      </c>
      <c r="LA77" s="18">
        <f t="shared" si="888"/>
        <v>2.3999609388881682E-2</v>
      </c>
      <c r="LB77" s="18">
        <f t="shared" si="888"/>
        <v>7.0370787805024593E-2</v>
      </c>
      <c r="LC77" s="18">
        <f t="shared" si="888"/>
        <v>4.435885504409387E-2</v>
      </c>
      <c r="LD77" s="18">
        <f t="shared" si="888"/>
        <v>-3.9894783959114721E-2</v>
      </c>
      <c r="LE77" s="18">
        <f t="shared" si="888"/>
        <v>5.2774417785085959E-2</v>
      </c>
      <c r="LF77" s="18">
        <f t="shared" si="888"/>
        <v>-2.0579272642089474E-2</v>
      </c>
      <c r="LG77" s="18">
        <f t="shared" si="888"/>
        <v>7.2298068400865834E-2</v>
      </c>
      <c r="LH77" s="18">
        <f t="shared" si="888"/>
        <v>4.8624063703650577E-5</v>
      </c>
      <c r="LI77" s="18">
        <f t="shared" si="888"/>
        <v>3.6836661226928191E-2</v>
      </c>
      <c r="LJ77" s="18">
        <f t="shared" si="888"/>
        <v>1.4229978576912883E-2</v>
      </c>
      <c r="LK77" s="18">
        <f t="shared" si="888"/>
        <v>-3.4626227071412496E-2</v>
      </c>
      <c r="LL77" s="18">
        <f t="shared" si="888"/>
        <v>-9.026156312389888E-2</v>
      </c>
      <c r="LM77" s="18">
        <f t="shared" si="888"/>
        <v>1.5775522175543122E-2</v>
      </c>
      <c r="LN77" s="18">
        <f t="shared" si="888"/>
        <v>4.3285606168242285E-2</v>
      </c>
      <c r="LO77" s="18">
        <f t="shared" si="888"/>
        <v>5.2301211015415516E-2</v>
      </c>
      <c r="LP77" s="18">
        <f t="shared" si="888"/>
        <v>1.1461532924844642E-2</v>
      </c>
      <c r="LQ77" s="18">
        <f t="shared" si="888"/>
        <v>3.313481340692559E-2</v>
      </c>
      <c r="LR77" s="18">
        <f t="shared" si="888"/>
        <v>-5.1649971993634414E-2</v>
      </c>
      <c r="LS77" s="18">
        <f t="shared" si="888"/>
        <v>2.0959079225522537E-2</v>
      </c>
      <c r="LT77" s="18">
        <f t="shared" si="888"/>
        <v>-2.3414026171086455E-2</v>
      </c>
      <c r="LU77" s="18">
        <f t="shared" si="888"/>
        <v>-5.6530456630334847E-2</v>
      </c>
      <c r="LV77" s="18">
        <f t="shared" si="888"/>
        <v>-3.2321380574778735E-2</v>
      </c>
      <c r="LW77" s="18">
        <f t="shared" si="888"/>
        <v>-2.478966157932383E-2</v>
      </c>
      <c r="LX77" s="18">
        <f t="shared" si="888"/>
        <v>-8.6286692028005874E-3</v>
      </c>
      <c r="LY77" s="18">
        <f t="shared" ref="LY77:NG80" si="899">LY67/LX67-1</f>
        <v>-1.9039502623477089E-2</v>
      </c>
      <c r="LZ77" s="18">
        <f t="shared" si="899"/>
        <v>3.5933543274556001E-2</v>
      </c>
      <c r="MA77" s="18">
        <f t="shared" si="899"/>
        <v>7.8735539238483643E-3</v>
      </c>
      <c r="MB77" s="18">
        <f t="shared" si="899"/>
        <v>-1.5533478599278228E-2</v>
      </c>
      <c r="MC77" s="18">
        <f t="shared" si="899"/>
        <v>7.3462966555272846E-2</v>
      </c>
      <c r="MD77" s="18">
        <f t="shared" si="899"/>
        <v>3.2592770137473082E-2</v>
      </c>
      <c r="ME77" s="18">
        <f t="shared" si="899"/>
        <v>-6.4400669156245982E-3</v>
      </c>
      <c r="MF77" s="18">
        <f t="shared" si="899"/>
        <v>6.086797843854308E-2</v>
      </c>
      <c r="MG77" s="18">
        <f t="shared" si="899"/>
        <v>1.2125010769774125E-2</v>
      </c>
      <c r="MH77" s="18">
        <f t="shared" si="899"/>
        <v>1.9198277053175561E-2</v>
      </c>
      <c r="MI77" s="18">
        <f t="shared" si="899"/>
        <v>-1.3606734065353954E-2</v>
      </c>
      <c r="MJ77" s="18">
        <f t="shared" si="899"/>
        <v>-6.2568714456053831E-3</v>
      </c>
      <c r="MK77" s="18">
        <f t="shared" si="899"/>
        <v>-5.2222337399165375E-2</v>
      </c>
      <c r="ML77" s="18">
        <f t="shared" si="899"/>
        <v>1.88780234333914E-2</v>
      </c>
      <c r="MM77" s="18">
        <f t="shared" si="899"/>
        <v>-2.1765786673991983E-2</v>
      </c>
      <c r="MN77" s="18">
        <f t="shared" si="899"/>
        <v>3.7300831226224629E-2</v>
      </c>
      <c r="MO77" s="18">
        <f t="shared" si="899"/>
        <v>1.2070370311400236E-2</v>
      </c>
      <c r="MP77" s="18">
        <f t="shared" si="899"/>
        <v>-2.858914221894937E-2</v>
      </c>
      <c r="MQ77" s="18">
        <f t="shared" si="899"/>
        <v>-2.8434629304065706E-2</v>
      </c>
      <c r="MR77" s="18">
        <f t="shared" si="899"/>
        <v>9.5281933633770688E-3</v>
      </c>
      <c r="MS77" s="18">
        <f t="shared" si="899"/>
        <v>2.126192566991536E-3</v>
      </c>
      <c r="MT77" s="18">
        <f t="shared" si="899"/>
        <v>4.3572759727796395E-2</v>
      </c>
      <c r="MU77" s="18">
        <f t="shared" si="899"/>
        <v>-5.1071215714554752E-2</v>
      </c>
      <c r="MV77" s="18">
        <f t="shared" si="899"/>
        <v>-8.8477794674691745E-3</v>
      </c>
      <c r="MW77" s="18">
        <f t="shared" si="899"/>
        <v>-1.4005080945694526E-2</v>
      </c>
      <c r="MX77" s="18">
        <f t="shared" si="899"/>
        <v>-2.0918424082987275E-2</v>
      </c>
      <c r="MY77" s="18">
        <f t="shared" si="899"/>
        <v>-6.0743755098052743E-3</v>
      </c>
      <c r="MZ77" s="18">
        <f t="shared" si="899"/>
        <v>5.0045822477799984E-3</v>
      </c>
      <c r="NA77" s="18">
        <f t="shared" si="899"/>
        <v>-4.0949749451220319E-2</v>
      </c>
      <c r="NB77" s="18">
        <f t="shared" si="899"/>
        <v>-3.7979578987140106E-2</v>
      </c>
      <c r="NC77" s="18">
        <f t="shared" si="899"/>
        <v>1.6825869239877722E-2</v>
      </c>
      <c r="ND77" s="18">
        <f t="shared" si="899"/>
        <v>4.6757504391869986E-5</v>
      </c>
      <c r="NE77" s="18">
        <f t="shared" si="899"/>
        <v>-1.2187758254092351E-2</v>
      </c>
      <c r="NF77" s="18">
        <f t="shared" si="899"/>
        <v>-1.4119931170953448E-2</v>
      </c>
      <c r="NG77" s="18">
        <f t="shared" si="899"/>
        <v>-4.7757433488670897E-2</v>
      </c>
      <c r="NH77" s="18">
        <f t="shared" si="890"/>
        <v>-1.1762242160447189E-2</v>
      </c>
      <c r="NI77" s="18">
        <f t="shared" si="890"/>
        <v>1.8247375693575485E-2</v>
      </c>
      <c r="NJ77" s="18">
        <f t="shared" ref="NJ77:NU77" si="900">NJ67/NI67-1</f>
        <v>-3.8553924758059077E-2</v>
      </c>
      <c r="NK77" s="18">
        <f t="shared" si="900"/>
        <v>1.5884438155316261E-2</v>
      </c>
      <c r="NL77" s="18">
        <f t="shared" si="900"/>
        <v>1.4026908181073106E-2</v>
      </c>
      <c r="NM77" s="18">
        <f t="shared" si="900"/>
        <v>-4.6902575538894875E-2</v>
      </c>
      <c r="NN77" s="18">
        <f t="shared" si="900"/>
        <v>3.3549493555105281E-2</v>
      </c>
      <c r="NO77" s="18">
        <f t="shared" si="900"/>
        <v>2.7696195534279378E-2</v>
      </c>
      <c r="NP77" s="18">
        <f t="shared" si="900"/>
        <v>8.2096928886854048E-2</v>
      </c>
      <c r="NQ77" s="18">
        <f t="shared" si="900"/>
        <v>1.3301002377791304E-2</v>
      </c>
      <c r="NR77" s="18">
        <f t="shared" si="900"/>
        <v>1.2225450951645955E-2</v>
      </c>
      <c r="NS77" s="18">
        <f t="shared" si="900"/>
        <v>-1.4442574340436942E-2</v>
      </c>
      <c r="NT77" s="18">
        <f t="shared" si="900"/>
        <v>-6.7278671682784563E-2</v>
      </c>
      <c r="NU77" s="18">
        <f t="shared" si="900"/>
        <v>4.9306356105801363E-2</v>
      </c>
    </row>
    <row r="78" spans="1:385" outlineLevel="1" x14ac:dyDescent="0.75">
      <c r="A78" s="8" t="s">
        <v>22</v>
      </c>
      <c r="B78" s="19" t="s">
        <v>3</v>
      </c>
      <c r="C78" s="19" t="s">
        <v>3</v>
      </c>
      <c r="D78" s="19" t="s">
        <v>3</v>
      </c>
      <c r="E78" s="19" t="s">
        <v>3</v>
      </c>
      <c r="F78" s="19" t="s">
        <v>3</v>
      </c>
      <c r="G78" s="19" t="s">
        <v>3</v>
      </c>
      <c r="H78" s="19" t="s">
        <v>3</v>
      </c>
      <c r="I78" s="19" t="s">
        <v>3</v>
      </c>
      <c r="J78" s="19" t="s">
        <v>3</v>
      </c>
      <c r="K78" s="19" t="s">
        <v>3</v>
      </c>
      <c r="L78" s="19" t="s">
        <v>3</v>
      </c>
      <c r="M78" s="19" t="s">
        <v>3</v>
      </c>
      <c r="N78" s="19" t="s">
        <v>3</v>
      </c>
      <c r="O78" s="19" t="s">
        <v>3</v>
      </c>
      <c r="P78" s="19" t="s">
        <v>3</v>
      </c>
      <c r="Q78" s="19" t="s">
        <v>3</v>
      </c>
      <c r="R78" s="19" t="s">
        <v>3</v>
      </c>
      <c r="S78" s="19" t="s">
        <v>3</v>
      </c>
      <c r="T78" s="19" t="s">
        <v>3</v>
      </c>
      <c r="U78" s="19" t="s">
        <v>3</v>
      </c>
      <c r="V78" s="19" t="s">
        <v>3</v>
      </c>
      <c r="W78" s="19" t="s">
        <v>3</v>
      </c>
      <c r="X78" s="19" t="s">
        <v>3</v>
      </c>
      <c r="Y78" s="19" t="s">
        <v>3</v>
      </c>
      <c r="Z78" s="19" t="s">
        <v>3</v>
      </c>
      <c r="AA78" s="19" t="s">
        <v>3</v>
      </c>
      <c r="AB78" s="19" t="s">
        <v>3</v>
      </c>
      <c r="AC78" s="19" t="s">
        <v>3</v>
      </c>
      <c r="AD78" s="19" t="s">
        <v>3</v>
      </c>
      <c r="AE78" s="19" t="s">
        <v>3</v>
      </c>
      <c r="AF78" s="19" t="s">
        <v>3</v>
      </c>
      <c r="AG78" s="19" t="s">
        <v>3</v>
      </c>
      <c r="AH78" s="19" t="s">
        <v>3</v>
      </c>
      <c r="AI78" s="19" t="s">
        <v>3</v>
      </c>
      <c r="AJ78" s="19" t="s">
        <v>3</v>
      </c>
      <c r="AK78" s="19" t="s">
        <v>3</v>
      </c>
      <c r="AL78" s="19" t="s">
        <v>3</v>
      </c>
      <c r="AM78" s="19" t="s">
        <v>3</v>
      </c>
      <c r="AN78" s="19" t="s">
        <v>3</v>
      </c>
      <c r="AO78" s="19" t="s">
        <v>3</v>
      </c>
      <c r="AP78" s="19" t="s">
        <v>3</v>
      </c>
      <c r="AQ78" s="19" t="s">
        <v>3</v>
      </c>
      <c r="AR78" s="19" t="s">
        <v>3</v>
      </c>
      <c r="AS78" s="19" t="s">
        <v>3</v>
      </c>
      <c r="AT78" s="19" t="s">
        <v>3</v>
      </c>
      <c r="AU78" s="19" t="s">
        <v>3</v>
      </c>
      <c r="AV78" s="19" t="s">
        <v>3</v>
      </c>
      <c r="AW78" s="19" t="s">
        <v>3</v>
      </c>
      <c r="AX78" s="19" t="s">
        <v>3</v>
      </c>
      <c r="AY78" s="19" t="s">
        <v>3</v>
      </c>
      <c r="AZ78" s="19" t="s">
        <v>3</v>
      </c>
      <c r="BA78" s="19" t="s">
        <v>3</v>
      </c>
      <c r="BB78" s="19" t="s">
        <v>3</v>
      </c>
      <c r="BC78" s="19" t="s">
        <v>3</v>
      </c>
      <c r="BD78" s="19" t="s">
        <v>3</v>
      </c>
      <c r="BE78" s="19" t="s">
        <v>3</v>
      </c>
      <c r="BF78" s="19" t="s">
        <v>3</v>
      </c>
      <c r="BG78" s="19" t="s">
        <v>3</v>
      </c>
      <c r="BH78" s="19" t="s">
        <v>3</v>
      </c>
      <c r="BI78" s="19" t="s">
        <v>3</v>
      </c>
      <c r="BJ78" s="19">
        <f t="shared" si="697"/>
        <v>0.21002983674979325</v>
      </c>
      <c r="BK78" s="19">
        <f t="shared" si="698"/>
        <v>7.2847088068910049E-2</v>
      </c>
      <c r="BL78" s="19">
        <f t="shared" si="698"/>
        <v>-8.6157229093686283E-3</v>
      </c>
      <c r="BM78" s="19">
        <f t="shared" si="698"/>
        <v>-1.0572325566937879E-2</v>
      </c>
      <c r="BN78" s="19">
        <f t="shared" si="698"/>
        <v>-3.7007106857100402E-2</v>
      </c>
      <c r="BO78" s="19">
        <f t="shared" si="699"/>
        <v>-3.6519826567103397E-2</v>
      </c>
      <c r="BP78" s="19">
        <f t="shared" si="700"/>
        <v>-1.0396134285600489E-2</v>
      </c>
      <c r="BQ78" s="19">
        <f t="shared" si="701"/>
        <v>4.3082376740832151E-2</v>
      </c>
      <c r="BR78" s="19">
        <f t="shared" si="702"/>
        <v>1.533975860667236E-2</v>
      </c>
      <c r="BS78" s="19">
        <f t="shared" si="703"/>
        <v>-6.0097686549402174E-2</v>
      </c>
      <c r="BT78" s="19">
        <f t="shared" si="704"/>
        <v>-3.7458341891689395E-2</v>
      </c>
      <c r="BU78" s="19">
        <f t="shared" si="705"/>
        <v>-5.8681846482326216E-2</v>
      </c>
      <c r="BV78" s="19">
        <f t="shared" si="706"/>
        <v>1.8097347752809023E-2</v>
      </c>
      <c r="BW78" s="19">
        <f t="shared" si="707"/>
        <v>6.7965783333302277E-2</v>
      </c>
      <c r="BX78" s="19">
        <f t="shared" si="708"/>
        <v>-2.4386736713883028E-2</v>
      </c>
      <c r="BY78" s="19">
        <f t="shared" si="709"/>
        <v>-2.5312785070971344E-2</v>
      </c>
      <c r="BZ78" s="19">
        <f t="shared" si="710"/>
        <v>5.8534363752059893E-2</v>
      </c>
      <c r="CA78" s="19">
        <f t="shared" si="711"/>
        <v>6.6473643947909444E-2</v>
      </c>
      <c r="CB78" s="19">
        <f t="shared" si="712"/>
        <v>-1.2203192277847053E-2</v>
      </c>
      <c r="CC78" s="19">
        <f t="shared" si="713"/>
        <v>1.5386578171335596E-2</v>
      </c>
      <c r="CD78" s="19">
        <f t="shared" si="714"/>
        <v>1.8510249167176696E-2</v>
      </c>
      <c r="CE78" s="19">
        <f t="shared" si="715"/>
        <v>5.7799595505692025E-4</v>
      </c>
      <c r="CF78" s="19">
        <f t="shared" si="716"/>
        <v>-2.1775893416980607E-2</v>
      </c>
      <c r="CG78" s="19">
        <f t="shared" si="717"/>
        <v>-2.0820815893725197E-2</v>
      </c>
      <c r="CH78" s="19">
        <f t="shared" si="718"/>
        <v>-0.20992656949001509</v>
      </c>
      <c r="CI78" s="19">
        <f t="shared" si="719"/>
        <v>0.10480596091660344</v>
      </c>
      <c r="CJ78" s="19">
        <f t="shared" si="720"/>
        <v>-2.3806713712096306E-2</v>
      </c>
      <c r="CK78" s="19">
        <f t="shared" si="721"/>
        <v>3.6207653570623943E-2</v>
      </c>
      <c r="CL78" s="19">
        <f t="shared" si="722"/>
        <v>-8.5120678241101255E-2</v>
      </c>
      <c r="CM78" s="19">
        <f t="shared" si="723"/>
        <v>-6.1300696027547508E-2</v>
      </c>
      <c r="CN78" s="19">
        <f t="shared" si="724"/>
        <v>0.11950081063209828</v>
      </c>
      <c r="CO78" s="19">
        <f t="shared" si="725"/>
        <v>1.121613410836475E-2</v>
      </c>
      <c r="CP78" s="19">
        <f t="shared" si="726"/>
        <v>2.3604190108945433E-2</v>
      </c>
      <c r="CQ78" s="19">
        <f t="shared" si="727"/>
        <v>-1.7928071067654039E-2</v>
      </c>
      <c r="CR78" s="19">
        <f t="shared" si="728"/>
        <v>0.11543143046604598</v>
      </c>
      <c r="CS78" s="19">
        <f t="shared" si="729"/>
        <v>-6.86353054968869E-3</v>
      </c>
      <c r="CT78" s="19">
        <f t="shared" si="730"/>
        <v>-0.12933397021054804</v>
      </c>
      <c r="CU78" s="19">
        <f t="shared" si="731"/>
        <v>0.10173807730434126</v>
      </c>
      <c r="CV78" s="19">
        <f t="shared" si="732"/>
        <v>-3.234717164688794E-2</v>
      </c>
      <c r="CW78" s="19">
        <f t="shared" si="733"/>
        <v>0.11751136381906213</v>
      </c>
      <c r="CX78" s="19">
        <f t="shared" si="734"/>
        <v>-3.5456529885810606E-2</v>
      </c>
      <c r="CY78" s="19">
        <f t="shared" si="735"/>
        <v>7.0736084226965312E-2</v>
      </c>
      <c r="CZ78" s="19">
        <f t="shared" si="736"/>
        <v>1.1571511313253291E-2</v>
      </c>
      <c r="DA78" s="19">
        <f t="shared" si="737"/>
        <v>9.2380982648270216E-3</v>
      </c>
      <c r="DB78" s="19">
        <f t="shared" si="738"/>
        <v>-1.9882211968371366E-2</v>
      </c>
      <c r="DC78" s="19">
        <f t="shared" si="739"/>
        <v>9.1303268477742616E-3</v>
      </c>
      <c r="DD78" s="19">
        <f t="shared" si="740"/>
        <v>5.3355564121513765E-2</v>
      </c>
      <c r="DE78" s="19">
        <f t="shared" si="741"/>
        <v>2.6861746227214711E-2</v>
      </c>
      <c r="DF78" s="19">
        <f t="shared" si="742"/>
        <v>2.6612401569050315E-2</v>
      </c>
      <c r="DG78" s="19">
        <f t="shared" si="743"/>
        <v>-4.786735021390931E-3</v>
      </c>
      <c r="DH78" s="19">
        <f t="shared" si="744"/>
        <v>-2.0581672817365226E-2</v>
      </c>
      <c r="DI78" s="19">
        <f t="shared" si="745"/>
        <v>-2.1104662955858888E-2</v>
      </c>
      <c r="DJ78" s="19">
        <f t="shared" si="746"/>
        <v>-4.3293498104629347E-2</v>
      </c>
      <c r="DK78" s="19">
        <f t="shared" si="747"/>
        <v>5.5286928154803183E-2</v>
      </c>
      <c r="DL78" s="19">
        <f t="shared" si="748"/>
        <v>3.2553235385904156E-2</v>
      </c>
      <c r="DM78" s="19">
        <f t="shared" si="749"/>
        <v>5.352154178014934E-2</v>
      </c>
      <c r="DN78" s="19">
        <f t="shared" si="750"/>
        <v>9.7757436966763311E-3</v>
      </c>
      <c r="DO78" s="19">
        <f t="shared" si="751"/>
        <v>-7.9174589210279755E-2</v>
      </c>
      <c r="DP78" s="19">
        <f t="shared" si="752"/>
        <v>-9.1608527852994337E-3</v>
      </c>
      <c r="DQ78" s="19">
        <f t="shared" si="753"/>
        <v>0.1091232092212846</v>
      </c>
      <c r="DR78" s="19">
        <f t="shared" si="754"/>
        <v>-5.7519658922359551E-2</v>
      </c>
      <c r="DS78" s="19">
        <f t="shared" si="755"/>
        <v>-2.9896812762682523E-2</v>
      </c>
      <c r="DT78" s="19">
        <f t="shared" si="756"/>
        <v>6.4217870245775854E-2</v>
      </c>
      <c r="DU78" s="19">
        <f t="shared" si="757"/>
        <v>0.1067350214792564</v>
      </c>
      <c r="DV78" s="19">
        <f t="shared" si="758"/>
        <v>5.7734285048117506E-2</v>
      </c>
      <c r="DW78" s="19">
        <f t="shared" si="759"/>
        <v>3.3976723937615638E-2</v>
      </c>
      <c r="DX78" s="19">
        <f t="shared" si="760"/>
        <v>-7.832579197392997E-2</v>
      </c>
      <c r="DY78" s="19">
        <f t="shared" si="761"/>
        <v>3.9552653221022416E-2</v>
      </c>
      <c r="DZ78" s="19">
        <f t="shared" si="762"/>
        <v>1.1230923614604205E-2</v>
      </c>
      <c r="EA78" s="19">
        <f t="shared" si="763"/>
        <v>-1.2955900625118977E-2</v>
      </c>
      <c r="EB78" s="19">
        <f t="shared" si="764"/>
        <v>-2.6998391136134003E-2</v>
      </c>
      <c r="EC78" s="19">
        <f t="shared" si="765"/>
        <v>-5.1444257185856324E-2</v>
      </c>
      <c r="ED78" s="19">
        <f t="shared" si="766"/>
        <v>6.8947685987430507E-3</v>
      </c>
      <c r="EE78" s="19">
        <f t="shared" si="767"/>
        <v>-2.5369645714833466E-2</v>
      </c>
      <c r="EF78" s="19">
        <f t="shared" si="768"/>
        <v>-8.7359869141517943E-2</v>
      </c>
      <c r="EG78" s="19">
        <f t="shared" si="769"/>
        <v>-0.12778286493213586</v>
      </c>
      <c r="EH78" s="19">
        <f t="shared" si="770"/>
        <v>-7.3025012099927622E-3</v>
      </c>
      <c r="EI78" s="19">
        <f t="shared" si="771"/>
        <v>5.767516204546741E-2</v>
      </c>
      <c r="EJ78" s="19">
        <f t="shared" si="772"/>
        <v>0.11600877421408229</v>
      </c>
      <c r="EK78" s="19">
        <f t="shared" si="773"/>
        <v>-2.1272024000325018E-3</v>
      </c>
      <c r="EL78" s="19">
        <f t="shared" si="774"/>
        <v>6.4439210896990007E-2</v>
      </c>
      <c r="EM78" s="19">
        <f t="shared" si="775"/>
        <v>1.1367406949793102E-2</v>
      </c>
      <c r="EN78" s="19">
        <f t="shared" si="776"/>
        <v>-6.9439570085999547E-2</v>
      </c>
      <c r="EO78" s="19">
        <f t="shared" si="777"/>
        <v>6.8026869447942895E-2</v>
      </c>
      <c r="EP78" s="19">
        <f t="shared" si="778"/>
        <v>4.8831574243719533E-3</v>
      </c>
      <c r="EQ78" s="19">
        <f t="shared" si="779"/>
        <v>-4.087178258761881E-2</v>
      </c>
      <c r="ER78" s="19">
        <f t="shared" si="780"/>
        <v>-4.189605258697382E-3</v>
      </c>
      <c r="ES78" s="19">
        <f t="shared" si="781"/>
        <v>-1.2207131660852188E-2</v>
      </c>
      <c r="ET78" s="19">
        <f t="shared" si="782"/>
        <v>3.7177619855900845E-2</v>
      </c>
      <c r="EU78" s="19">
        <f t="shared" si="783"/>
        <v>1.0961039177647347E-2</v>
      </c>
      <c r="EV78" s="19">
        <f t="shared" si="784"/>
        <v>-6.7814452474961651E-2</v>
      </c>
      <c r="EW78" s="19">
        <f t="shared" si="785"/>
        <v>-1.5566152903900843E-4</v>
      </c>
      <c r="EX78" s="19">
        <f t="shared" si="786"/>
        <v>1.7940965570160117E-3</v>
      </c>
      <c r="EY78" s="19">
        <f t="shared" si="787"/>
        <v>-7.7907288817740117E-2</v>
      </c>
      <c r="EZ78" s="19">
        <f t="shared" si="788"/>
        <v>2.2049433573838817E-2</v>
      </c>
      <c r="FA78" s="19">
        <f t="shared" si="789"/>
        <v>-3.5587967483125871E-2</v>
      </c>
      <c r="FB78" s="19">
        <f t="shared" si="790"/>
        <v>2.67944829738751E-2</v>
      </c>
      <c r="FC78" s="19">
        <f t="shared" si="791"/>
        <v>-2.09544521429742E-2</v>
      </c>
      <c r="FD78" s="19">
        <f t="shared" si="792"/>
        <v>3.569357993511324E-2</v>
      </c>
      <c r="FE78" s="19">
        <f t="shared" si="793"/>
        <v>2.236099576480699E-2</v>
      </c>
      <c r="FF78" s="19">
        <f t="shared" si="794"/>
        <v>-2.1837350134643163E-2</v>
      </c>
      <c r="FG78" s="19">
        <f t="shared" si="795"/>
        <v>6.8183212728443188E-3</v>
      </c>
      <c r="FH78" s="19">
        <f t="shared" si="796"/>
        <v>7.3486967699428973E-2</v>
      </c>
      <c r="FI78" s="19">
        <f t="shared" si="797"/>
        <v>-2.4969813101911487E-2</v>
      </c>
      <c r="FJ78" s="19">
        <f t="shared" si="798"/>
        <v>7.016469922593882E-2</v>
      </c>
      <c r="FK78" s="19">
        <f t="shared" si="799"/>
        <v>1.2488071897335251E-2</v>
      </c>
      <c r="FL78" s="19">
        <f t="shared" si="800"/>
        <v>-2.109069453899759E-2</v>
      </c>
      <c r="FM78" s="19">
        <f t="shared" si="801"/>
        <v>-3.8686924395832101E-3</v>
      </c>
      <c r="FN78" s="19">
        <f t="shared" si="802"/>
        <v>-2.821679642381425E-2</v>
      </c>
      <c r="FO78" s="19">
        <f t="shared" si="803"/>
        <v>-5.5514083085807187E-2</v>
      </c>
      <c r="FP78" s="19">
        <f t="shared" si="804"/>
        <v>5.7357733804963784E-2</v>
      </c>
      <c r="FQ78" s="19">
        <f t="shared" si="805"/>
        <v>8.2254346319053706E-2</v>
      </c>
      <c r="FR78" s="19">
        <f t="shared" si="806"/>
        <v>-5.4725245875561268E-2</v>
      </c>
      <c r="FS78" s="19">
        <f t="shared" si="807"/>
        <v>-2.3446483216353342E-2</v>
      </c>
      <c r="FT78" s="19">
        <f t="shared" si="808"/>
        <v>-9.8754308745891972E-3</v>
      </c>
      <c r="FU78" s="19">
        <f t="shared" si="809"/>
        <v>-3.5428751253014146E-2</v>
      </c>
      <c r="FV78" s="19">
        <f t="shared" si="810"/>
        <v>5.9197930103749741E-2</v>
      </c>
      <c r="FW78" s="19">
        <f t="shared" si="811"/>
        <v>-2.6333618015379812E-2</v>
      </c>
      <c r="FX78" s="19">
        <f t="shared" si="812"/>
        <v>2.2436009297925885E-2</v>
      </c>
      <c r="FY78" s="19">
        <f t="shared" si="813"/>
        <v>-3.6018391540108552E-2</v>
      </c>
      <c r="FZ78" s="19">
        <f t="shared" si="814"/>
        <v>0.11682622297467216</v>
      </c>
      <c r="GA78" s="19">
        <f t="shared" si="815"/>
        <v>3.5981637022575175E-2</v>
      </c>
      <c r="GB78" s="19">
        <f t="shared" si="816"/>
        <v>-1.7470628095963558E-3</v>
      </c>
      <c r="GC78" s="19">
        <f t="shared" si="817"/>
        <v>-9.7928417704423731E-3</v>
      </c>
      <c r="GD78" s="19">
        <f t="shared" si="818"/>
        <v>6.4934434217253978E-2</v>
      </c>
      <c r="GE78" s="19">
        <f t="shared" si="819"/>
        <v>4.3591174392971777E-3</v>
      </c>
      <c r="GF78" s="19">
        <f t="shared" si="820"/>
        <v>-9.7465900429262176E-3</v>
      </c>
      <c r="GG78" s="19">
        <f t="shared" si="821"/>
        <v>5.0510553639484534E-3</v>
      </c>
      <c r="GH78" s="19">
        <f t="shared" si="822"/>
        <v>3.4681921780452818E-3</v>
      </c>
      <c r="GI78" s="19">
        <f t="shared" si="823"/>
        <v>-2.5719862833470719E-2</v>
      </c>
      <c r="GJ78" s="19">
        <f t="shared" si="824"/>
        <v>1.1415735059905341E-2</v>
      </c>
      <c r="GK78" s="19">
        <f t="shared" si="825"/>
        <v>-2.2806894086594198E-2</v>
      </c>
      <c r="GL78" s="19">
        <f t="shared" si="826"/>
        <v>4.4438403181953579E-2</v>
      </c>
      <c r="GM78" s="19">
        <f t="shared" si="827"/>
        <v>-1.6163722904994127E-2</v>
      </c>
      <c r="GN78" s="19">
        <f t="shared" si="828"/>
        <v>4.8160398817173045E-2</v>
      </c>
      <c r="GO78" s="19">
        <f t="shared" si="829"/>
        <v>-4.7017384249114835E-2</v>
      </c>
      <c r="GP78" s="19">
        <f t="shared" si="830"/>
        <v>-1.3586616684814534E-2</v>
      </c>
      <c r="GQ78" s="19">
        <f t="shared" si="831"/>
        <v>2.4202924709560758E-2</v>
      </c>
      <c r="GR78" s="19">
        <f t="shared" si="832"/>
        <v>3.4253646355170586E-2</v>
      </c>
      <c r="GS78" s="19">
        <f t="shared" si="833"/>
        <v>-1.0487649752831452E-2</v>
      </c>
      <c r="GT78" s="19">
        <f t="shared" si="834"/>
        <v>-1.2607352445270781E-4</v>
      </c>
      <c r="GU78" s="19">
        <f t="shared" si="835"/>
        <v>-1.7489724659941919E-2</v>
      </c>
      <c r="GV78" s="19">
        <f t="shared" si="836"/>
        <v>-9.2930418852633645E-3</v>
      </c>
      <c r="GW78" s="19">
        <f t="shared" si="837"/>
        <v>-3.2051732344519746E-2</v>
      </c>
      <c r="GX78" s="19">
        <f t="shared" si="838"/>
        <v>4.1853619034024625E-3</v>
      </c>
      <c r="GY78" s="19">
        <f t="shared" si="839"/>
        <v>-1.5059967681229303E-2</v>
      </c>
      <c r="GZ78" s="19">
        <f t="shared" si="840"/>
        <v>-7.1365473074930241E-3</v>
      </c>
      <c r="HA78" s="19">
        <f t="shared" si="841"/>
        <v>1.1307693473602942E-2</v>
      </c>
      <c r="HB78" s="19">
        <f t="shared" si="842"/>
        <v>3.840093180762727E-3</v>
      </c>
      <c r="HC78" s="19">
        <f t="shared" si="843"/>
        <v>1.6931261408506204E-2</v>
      </c>
      <c r="HD78" s="19">
        <f t="shared" si="844"/>
        <v>4.0932281108603474E-2</v>
      </c>
      <c r="HE78" s="19">
        <f t="shared" si="845"/>
        <v>-8.8855657488097206E-3</v>
      </c>
      <c r="HF78" s="19">
        <f t="shared" si="846"/>
        <v>3.9525318628317541E-2</v>
      </c>
      <c r="HG78" s="19">
        <f t="shared" si="847"/>
        <v>-2.3172102354962143E-2</v>
      </c>
      <c r="HH78" s="19">
        <f t="shared" si="848"/>
        <v>7.4145742229516642E-3</v>
      </c>
      <c r="HI78" s="19">
        <f t="shared" si="849"/>
        <v>-2.7051813390642776E-3</v>
      </c>
      <c r="HJ78" s="19">
        <f t="shared" si="850"/>
        <v>-1.2824698194972117E-2</v>
      </c>
      <c r="HK78" s="19">
        <f t="shared" si="851"/>
        <v>-2.0481590237830472E-2</v>
      </c>
      <c r="HL78" s="19">
        <f t="shared" si="852"/>
        <v>-2.2038945279053923E-2</v>
      </c>
      <c r="HM78" s="19">
        <f t="shared" si="853"/>
        <v>1.6576364113464415E-2</v>
      </c>
      <c r="HN78" s="19">
        <f t="shared" si="854"/>
        <v>3.1944803204757566E-2</v>
      </c>
      <c r="HO78" s="19">
        <f t="shared" si="855"/>
        <v>-4.4473012924539645E-5</v>
      </c>
      <c r="HP78" s="19">
        <f t="shared" si="856"/>
        <v>-1.1823610287956976E-2</v>
      </c>
      <c r="HQ78" s="19">
        <f t="shared" si="857"/>
        <v>2.9997632375837746E-3</v>
      </c>
      <c r="HR78" s="19">
        <f t="shared" si="858"/>
        <v>2.0056370586957639E-2</v>
      </c>
      <c r="HS78" s="19">
        <f t="shared" si="859"/>
        <v>-1.7439237560012422E-2</v>
      </c>
      <c r="HT78" s="19">
        <f t="shared" si="860"/>
        <v>-3.2871808778068612E-2</v>
      </c>
      <c r="HU78" s="19">
        <f t="shared" si="861"/>
        <v>-5.4144318125391E-2</v>
      </c>
      <c r="HV78" s="19">
        <f t="shared" si="862"/>
        <v>-4.7480798994241957E-2</v>
      </c>
      <c r="HW78" s="19">
        <f t="shared" si="863"/>
        <v>-3.4156813990637191E-2</v>
      </c>
      <c r="HX78" s="19">
        <f t="shared" si="864"/>
        <v>-2.688952122684829E-2</v>
      </c>
      <c r="HY78" s="19">
        <f t="shared" si="865"/>
        <v>8.2663550142485498E-3</v>
      </c>
      <c r="HZ78" s="19">
        <f t="shared" si="866"/>
        <v>2.6316326188627448E-2</v>
      </c>
      <c r="IA78" s="19">
        <f t="shared" si="867"/>
        <v>1.94382029382556E-3</v>
      </c>
      <c r="IB78" s="19">
        <f t="shared" si="868"/>
        <v>-1.4170463609449624E-2</v>
      </c>
      <c r="IC78" s="19">
        <f t="shared" si="869"/>
        <v>-1.9186519619151299E-2</v>
      </c>
      <c r="ID78" s="19">
        <f t="shared" si="870"/>
        <v>-1.3882711539846548E-2</v>
      </c>
      <c r="IE78" s="19">
        <f t="shared" si="871"/>
        <v>-8.021358782875998E-2</v>
      </c>
      <c r="IF78" s="19">
        <f t="shared" si="872"/>
        <v>-2.9802143878618015E-2</v>
      </c>
      <c r="IG78" s="19">
        <f t="shared" si="873"/>
        <v>-7.7449468758892026E-2</v>
      </c>
      <c r="IH78" s="19">
        <f t="shared" si="874"/>
        <v>-2.408453626442808E-2</v>
      </c>
      <c r="II78" s="19">
        <f t="shared" si="875"/>
        <v>4.6728977898039314E-2</v>
      </c>
      <c r="IJ78" s="19">
        <f t="shared" si="876"/>
        <v>1.8519707122167883E-2</v>
      </c>
      <c r="IK78" s="19">
        <f t="shared" si="877"/>
        <v>9.0230755566004017E-2</v>
      </c>
      <c r="IL78" s="19">
        <f t="shared" si="878"/>
        <v>-2.9617317425689182E-2</v>
      </c>
      <c r="IM78" s="19">
        <f t="shared" si="879"/>
        <v>-2.5280222952615006E-3</v>
      </c>
      <c r="IN78" s="19">
        <f t="shared" si="880"/>
        <v>-3.8398972636264461E-2</v>
      </c>
      <c r="IO78" s="19">
        <f t="shared" si="881"/>
        <v>-2.017957984729768E-2</v>
      </c>
      <c r="IP78" s="19">
        <f t="shared" si="882"/>
        <v>2.0267700024395374E-2</v>
      </c>
      <c r="IQ78" s="19">
        <f t="shared" si="883"/>
        <v>-4.3860411720246573E-2</v>
      </c>
      <c r="IR78" s="19">
        <f t="shared" si="884"/>
        <v>-2.6199256773440371E-2</v>
      </c>
      <c r="IS78" s="19">
        <f t="shared" si="883"/>
        <v>-9.0066741659677874E-2</v>
      </c>
      <c r="IT78" s="19">
        <f t="shared" si="883"/>
        <v>3.5723702309330196E-2</v>
      </c>
      <c r="IU78" s="19">
        <f t="shared" si="883"/>
        <v>3.6783740854871017E-3</v>
      </c>
      <c r="IV78" s="19">
        <f t="shared" si="883"/>
        <v>2.5704810542712675E-3</v>
      </c>
      <c r="IW78" s="19">
        <f t="shared" si="883"/>
        <v>1.3651399488381344E-2</v>
      </c>
      <c r="IX78" s="19">
        <f t="shared" si="883"/>
        <v>0.10546484742763784</v>
      </c>
      <c r="IY78" s="19">
        <f t="shared" si="883"/>
        <v>-7.1984126589009212E-2</v>
      </c>
      <c r="IZ78" s="19">
        <f t="shared" si="883"/>
        <v>1.2030300846461506E-2</v>
      </c>
      <c r="JA78" s="19">
        <f t="shared" si="883"/>
        <v>3.6172909507330209E-2</v>
      </c>
      <c r="JB78" s="19">
        <f t="shared" si="883"/>
        <v>1.0181356522305673E-2</v>
      </c>
      <c r="JC78" s="19">
        <f t="shared" si="883"/>
        <v>1.5632348154291487E-2</v>
      </c>
      <c r="JD78" s="19">
        <f t="shared" si="883"/>
        <v>-4.2149042545261972E-3</v>
      </c>
      <c r="JE78" s="19">
        <f t="shared" si="883"/>
        <v>8.5976973099674225E-2</v>
      </c>
      <c r="JF78" s="19">
        <f t="shared" si="883"/>
        <v>3.0513191132865769E-2</v>
      </c>
      <c r="JG78" s="19">
        <f t="shared" si="883"/>
        <v>-4.3653078888152841E-3</v>
      </c>
      <c r="JH78" s="19">
        <f t="shared" si="883"/>
        <v>8.39897463934558E-3</v>
      </c>
      <c r="JI78" s="19">
        <f t="shared" si="883"/>
        <v>7.6195046098677777E-2</v>
      </c>
      <c r="JJ78" s="19">
        <f t="shared" si="883"/>
        <v>-2.3278006265894158E-2</v>
      </c>
      <c r="JK78" s="19">
        <f t="shared" si="883"/>
        <v>7.8485570457910381E-2</v>
      </c>
      <c r="JL78" s="19">
        <f t="shared" si="883"/>
        <v>-6.1965823410833343E-2</v>
      </c>
      <c r="JM78" s="19">
        <f t="shared" si="883"/>
        <v>-7.599219109634503E-2</v>
      </c>
      <c r="JN78" s="19">
        <f t="shared" si="885"/>
        <v>0.10165606850922759</v>
      </c>
      <c r="JO78" s="19">
        <f t="shared" si="885"/>
        <v>-1.5432172192068938E-2</v>
      </c>
      <c r="JP78" s="19">
        <f t="shared" ref="JP78:KM78" si="901">JP68/JO68-1</f>
        <v>-1.2469880146013246E-3</v>
      </c>
      <c r="JQ78" s="19">
        <f t="shared" si="901"/>
        <v>-6.8689808552372167E-2</v>
      </c>
      <c r="JR78" s="19">
        <f t="shared" si="901"/>
        <v>-7.5693388334942657E-2</v>
      </c>
      <c r="JS78" s="19">
        <f t="shared" si="901"/>
        <v>7.1066531320676862E-2</v>
      </c>
      <c r="JT78" s="19">
        <f t="shared" si="901"/>
        <v>-7.834129644271659E-3</v>
      </c>
      <c r="JU78" s="19">
        <f t="shared" si="901"/>
        <v>-4.3370773702496201E-2</v>
      </c>
      <c r="JV78" s="19">
        <f t="shared" si="901"/>
        <v>4.2783168307028108E-2</v>
      </c>
      <c r="JW78" s="19">
        <f t="shared" si="901"/>
        <v>9.0671949901692805E-3</v>
      </c>
      <c r="JX78" s="19">
        <f t="shared" si="901"/>
        <v>2.4345375145925496E-2</v>
      </c>
      <c r="JY78" s="19">
        <f t="shared" si="901"/>
        <v>5.7887609649352356E-2</v>
      </c>
      <c r="JZ78" s="19">
        <f t="shared" si="901"/>
        <v>-2.4466174680742969E-2</v>
      </c>
      <c r="KA78" s="19">
        <f t="shared" si="901"/>
        <v>-1.1331565980035041E-3</v>
      </c>
      <c r="KB78" s="19">
        <f t="shared" si="901"/>
        <v>-4.8544549307946161E-2</v>
      </c>
      <c r="KC78" s="19">
        <f t="shared" si="901"/>
        <v>7.2789175736254874E-2</v>
      </c>
      <c r="KD78" s="19">
        <f t="shared" si="901"/>
        <v>-0.12440819299203665</v>
      </c>
      <c r="KE78" s="19">
        <f t="shared" si="901"/>
        <v>4.7150471927916549E-2</v>
      </c>
      <c r="KF78" s="19">
        <f t="shared" si="901"/>
        <v>-2.9501512484126469E-2</v>
      </c>
      <c r="KG78" s="19">
        <f t="shared" si="901"/>
        <v>5.1150764511724844E-2</v>
      </c>
      <c r="KH78" s="19">
        <f t="shared" si="901"/>
        <v>9.917033237986983E-3</v>
      </c>
      <c r="KI78" s="19">
        <f t="shared" si="901"/>
        <v>4.2884584184043506E-2</v>
      </c>
      <c r="KJ78" s="19">
        <f t="shared" si="901"/>
        <v>8.6130110714461638E-2</v>
      </c>
      <c r="KK78" s="19">
        <f t="shared" si="901"/>
        <v>1.6026782679898766E-2</v>
      </c>
      <c r="KL78" s="19">
        <f t="shared" si="901"/>
        <v>4.7310925160138906E-2</v>
      </c>
      <c r="KM78" s="19">
        <f t="shared" si="901"/>
        <v>-7.4366365952209024E-2</v>
      </c>
      <c r="KN78" s="19">
        <f t="shared" si="887"/>
        <v>-5.9465702929560438E-2</v>
      </c>
      <c r="KO78" s="19">
        <f t="shared" si="888"/>
        <v>-3.8613919299188892E-2</v>
      </c>
      <c r="KP78" s="19">
        <f t="shared" si="888"/>
        <v>-5.6866478667253473E-2</v>
      </c>
      <c r="KQ78" s="19">
        <f t="shared" si="888"/>
        <v>2.8876108102619868E-2</v>
      </c>
      <c r="KR78" s="19">
        <f t="shared" si="888"/>
        <v>1.5561398870268306E-2</v>
      </c>
      <c r="KS78" s="19">
        <f t="shared" si="888"/>
        <v>-2.6441753630946918E-3</v>
      </c>
      <c r="KT78" s="19">
        <f t="shared" si="888"/>
        <v>-4.3562706344296598E-2</v>
      </c>
      <c r="KU78" s="19">
        <f t="shared" si="888"/>
        <v>8.8518244008446434E-2</v>
      </c>
      <c r="KV78" s="19">
        <f t="shared" si="888"/>
        <v>-3.7782700832872607E-2</v>
      </c>
      <c r="KW78" s="19">
        <f t="shared" si="888"/>
        <v>6.7424222757088703E-3</v>
      </c>
      <c r="KX78" s="19">
        <f t="shared" si="888"/>
        <v>5.3288487705240639E-2</v>
      </c>
      <c r="KY78" s="19">
        <f t="shared" si="888"/>
        <v>-1.3751681070446775E-2</v>
      </c>
      <c r="KZ78" s="19">
        <f t="shared" si="888"/>
        <v>-8.4519871954143122E-2</v>
      </c>
      <c r="LA78" s="19">
        <f t="shared" si="888"/>
        <v>9.2040328677009953E-3</v>
      </c>
      <c r="LB78" s="19">
        <f t="shared" si="888"/>
        <v>6.1653869219360891E-2</v>
      </c>
      <c r="LC78" s="19">
        <f t="shared" si="888"/>
        <v>1.1882362751259867E-2</v>
      </c>
      <c r="LD78" s="19">
        <f t="shared" si="888"/>
        <v>-4.7502186888320752E-3</v>
      </c>
      <c r="LE78" s="19">
        <f t="shared" si="888"/>
        <v>2.9937074505621775E-2</v>
      </c>
      <c r="LF78" s="19">
        <f t="shared" si="888"/>
        <v>-1.0041423792650606E-2</v>
      </c>
      <c r="LG78" s="19">
        <f t="shared" si="888"/>
        <v>5.0876176993924549E-2</v>
      </c>
      <c r="LH78" s="19">
        <f t="shared" si="888"/>
        <v>6.607617601803728E-3</v>
      </c>
      <c r="LI78" s="19">
        <f t="shared" si="888"/>
        <v>1.7112180974602431E-2</v>
      </c>
      <c r="LJ78" s="19">
        <f t="shared" si="888"/>
        <v>3.3717424271113572E-2</v>
      </c>
      <c r="LK78" s="19">
        <f t="shared" si="888"/>
        <v>-4.1825734515173685E-2</v>
      </c>
      <c r="LL78" s="19">
        <f t="shared" si="888"/>
        <v>-5.9161779778969859E-2</v>
      </c>
      <c r="LM78" s="19">
        <f t="shared" si="888"/>
        <v>1.3427190751568396E-2</v>
      </c>
      <c r="LN78" s="19">
        <f t="shared" si="888"/>
        <v>-1.1087708358255455E-2</v>
      </c>
      <c r="LO78" s="19">
        <f t="shared" si="888"/>
        <v>6.5667199128473186E-2</v>
      </c>
      <c r="LP78" s="19">
        <f t="shared" si="888"/>
        <v>-1.1749362984184497E-2</v>
      </c>
      <c r="LQ78" s="19">
        <f t="shared" si="888"/>
        <v>5.2393565262180974E-2</v>
      </c>
      <c r="LR78" s="19">
        <f t="shared" si="888"/>
        <v>-3.8034680294163348E-2</v>
      </c>
      <c r="LS78" s="19">
        <f t="shared" si="888"/>
        <v>-7.8019140342541204E-3</v>
      </c>
      <c r="LT78" s="19">
        <f t="shared" si="888"/>
        <v>2.4398002805514629E-2</v>
      </c>
      <c r="LU78" s="19">
        <f t="shared" si="888"/>
        <v>-0.10561617804970735</v>
      </c>
      <c r="LV78" s="19">
        <f t="shared" si="888"/>
        <v>-2.887597188236446E-2</v>
      </c>
      <c r="LW78" s="19">
        <f t="shared" si="888"/>
        <v>3.9209778477703017E-2</v>
      </c>
      <c r="LX78" s="19">
        <f t="shared" si="888"/>
        <v>7.3464513069103621E-3</v>
      </c>
      <c r="LY78" s="19">
        <f t="shared" si="899"/>
        <v>-4.5678718658297424E-3</v>
      </c>
      <c r="LZ78" s="19">
        <f t="shared" si="899"/>
        <v>-2.4116808363151665E-2</v>
      </c>
      <c r="MA78" s="19">
        <f t="shared" si="899"/>
        <v>4.0154967469188563E-2</v>
      </c>
      <c r="MB78" s="19">
        <f t="shared" si="899"/>
        <v>-1.9343604831251637E-2</v>
      </c>
      <c r="MC78" s="19">
        <f t="shared" si="899"/>
        <v>5.14056929398643E-2</v>
      </c>
      <c r="MD78" s="19">
        <f t="shared" si="899"/>
        <v>2.5091669840143771E-2</v>
      </c>
      <c r="ME78" s="19">
        <f t="shared" si="899"/>
        <v>-2.1569995225784178E-3</v>
      </c>
      <c r="MF78" s="19">
        <f t="shared" si="899"/>
        <v>5.2275469147429643E-2</v>
      </c>
      <c r="MG78" s="19">
        <f t="shared" si="899"/>
        <v>7.2720235701209113E-3</v>
      </c>
      <c r="MH78" s="19">
        <f t="shared" si="899"/>
        <v>1.7085342242133539E-2</v>
      </c>
      <c r="MI78" s="19">
        <f t="shared" si="899"/>
        <v>-2.1400402420056142E-2</v>
      </c>
      <c r="MJ78" s="19">
        <f t="shared" si="899"/>
        <v>-2.8128306923178581E-3</v>
      </c>
      <c r="MK78" s="19">
        <f t="shared" si="899"/>
        <v>-2.7617744107380271E-2</v>
      </c>
      <c r="ML78" s="19">
        <f t="shared" si="899"/>
        <v>7.0240713794020859E-3</v>
      </c>
      <c r="MM78" s="19">
        <f t="shared" si="899"/>
        <v>-4.7192735530119601E-2</v>
      </c>
      <c r="MN78" s="19">
        <f t="shared" si="899"/>
        <v>8.6506008528608236E-2</v>
      </c>
      <c r="MO78" s="19">
        <f t="shared" si="899"/>
        <v>-6.6822433791150493E-3</v>
      </c>
      <c r="MP78" s="19">
        <f t="shared" si="899"/>
        <v>-1.4895488836488391E-2</v>
      </c>
      <c r="MQ78" s="19">
        <f t="shared" si="899"/>
        <v>-5.0886403813197756E-2</v>
      </c>
      <c r="MR78" s="19">
        <f t="shared" si="899"/>
        <v>3.9560779293603909E-2</v>
      </c>
      <c r="MS78" s="19">
        <f t="shared" si="899"/>
        <v>-1.8794909905007207E-2</v>
      </c>
      <c r="MT78" s="19">
        <f t="shared" si="899"/>
        <v>3.07613624632741E-2</v>
      </c>
      <c r="MU78" s="19">
        <f t="shared" si="899"/>
        <v>-3.9208333689471186E-2</v>
      </c>
      <c r="MV78" s="19">
        <f t="shared" si="899"/>
        <v>-1.0712251755524815E-2</v>
      </c>
      <c r="MW78" s="19">
        <f t="shared" si="899"/>
        <v>-2.7146820434720942E-2</v>
      </c>
      <c r="MX78" s="19">
        <f t="shared" si="899"/>
        <v>-1.5012787543522865E-2</v>
      </c>
      <c r="MY78" s="19">
        <f t="shared" si="899"/>
        <v>1.4244913073421461E-2</v>
      </c>
      <c r="MZ78" s="19">
        <f t="shared" si="899"/>
        <v>-1.499080600164393E-2</v>
      </c>
      <c r="NA78" s="19">
        <f t="shared" si="899"/>
        <v>-4.1344746730835547E-2</v>
      </c>
      <c r="NB78" s="19">
        <f t="shared" si="899"/>
        <v>-7.8598994824097268E-4</v>
      </c>
      <c r="NC78" s="19">
        <f t="shared" si="899"/>
        <v>1.2884032200149331E-2</v>
      </c>
      <c r="ND78" s="19">
        <f t="shared" si="899"/>
        <v>-7.8236238442378481E-3</v>
      </c>
      <c r="NE78" s="19">
        <f t="shared" si="899"/>
        <v>-1.3242369663933662E-2</v>
      </c>
      <c r="NF78" s="19">
        <f t="shared" si="899"/>
        <v>-2.9953002789794847E-2</v>
      </c>
      <c r="NG78" s="19">
        <f t="shared" si="899"/>
        <v>-6.6998212224104403E-2</v>
      </c>
      <c r="NH78" s="19">
        <f t="shared" si="890"/>
        <v>9.6580604882623433E-3</v>
      </c>
      <c r="NI78" s="19">
        <f t="shared" si="890"/>
        <v>2.276287274984079E-2</v>
      </c>
      <c r="NJ78" s="19">
        <f t="shared" ref="NJ78:NU78" si="902">NJ68/NI68-1</f>
        <v>-1.3458924809469641E-3</v>
      </c>
      <c r="NK78" s="19">
        <f t="shared" si="902"/>
        <v>-6.0496783447802516E-2</v>
      </c>
      <c r="NL78" s="19">
        <f t="shared" si="902"/>
        <v>4.1266748892301308E-2</v>
      </c>
      <c r="NM78" s="19">
        <f t="shared" si="902"/>
        <v>-1.2356306727870359E-2</v>
      </c>
      <c r="NN78" s="19">
        <f t="shared" si="902"/>
        <v>1.5125752320941599E-2</v>
      </c>
      <c r="NO78" s="19">
        <f t="shared" si="902"/>
        <v>5.6123862150258219E-2</v>
      </c>
      <c r="NP78" s="19">
        <f t="shared" si="902"/>
        <v>4.3683612424735285E-2</v>
      </c>
      <c r="NQ78" s="19">
        <f t="shared" si="902"/>
        <v>1.801065611194419E-2</v>
      </c>
      <c r="NR78" s="19">
        <f t="shared" si="902"/>
        <v>1.8075665868048096E-2</v>
      </c>
      <c r="NS78" s="19">
        <f t="shared" si="902"/>
        <v>-1.454721924239688E-2</v>
      </c>
      <c r="NT78" s="19">
        <f t="shared" si="902"/>
        <v>-8.4414533746050457E-2</v>
      </c>
      <c r="NU78" s="19">
        <f t="shared" si="902"/>
        <v>5.7847213025892907E-2</v>
      </c>
    </row>
    <row r="79" spans="1:385" ht="15.5" outlineLevel="1" thickBot="1" x14ac:dyDescent="0.9">
      <c r="A79" s="11" t="s">
        <v>23</v>
      </c>
      <c r="B79" s="18" t="s">
        <v>3</v>
      </c>
      <c r="C79" s="18" t="s">
        <v>3</v>
      </c>
      <c r="D79" s="18" t="s">
        <v>3</v>
      </c>
      <c r="E79" s="18" t="s">
        <v>3</v>
      </c>
      <c r="F79" s="18" t="s">
        <v>3</v>
      </c>
      <c r="G79" s="18" t="s">
        <v>3</v>
      </c>
      <c r="H79" s="18" t="s">
        <v>3</v>
      </c>
      <c r="I79" s="18" t="s">
        <v>3</v>
      </c>
      <c r="J79" s="18" t="s">
        <v>3</v>
      </c>
      <c r="K79" s="18" t="s">
        <v>3</v>
      </c>
      <c r="L79" s="18" t="s">
        <v>3</v>
      </c>
      <c r="M79" s="18" t="s">
        <v>3</v>
      </c>
      <c r="N79" s="18" t="s">
        <v>3</v>
      </c>
      <c r="O79" s="18" t="s">
        <v>3</v>
      </c>
      <c r="P79" s="18" t="s">
        <v>3</v>
      </c>
      <c r="Q79" s="18" t="s">
        <v>3</v>
      </c>
      <c r="R79" s="18" t="s">
        <v>3</v>
      </c>
      <c r="S79" s="18" t="s">
        <v>3</v>
      </c>
      <c r="T79" s="18" t="s">
        <v>3</v>
      </c>
      <c r="U79" s="18" t="s">
        <v>3</v>
      </c>
      <c r="V79" s="18" t="s">
        <v>3</v>
      </c>
      <c r="W79" s="18" t="s">
        <v>3</v>
      </c>
      <c r="X79" s="18" t="s">
        <v>3</v>
      </c>
      <c r="Y79" s="18" t="s">
        <v>3</v>
      </c>
      <c r="Z79" s="18" t="s">
        <v>3</v>
      </c>
      <c r="AA79" s="18" t="s">
        <v>3</v>
      </c>
      <c r="AB79" s="18" t="s">
        <v>3</v>
      </c>
      <c r="AC79" s="18" t="s">
        <v>3</v>
      </c>
      <c r="AD79" s="18" t="s">
        <v>3</v>
      </c>
      <c r="AE79" s="18" t="s">
        <v>3</v>
      </c>
      <c r="AF79" s="18" t="s">
        <v>3</v>
      </c>
      <c r="AG79" s="18" t="s">
        <v>3</v>
      </c>
      <c r="AH79" s="18" t="s">
        <v>3</v>
      </c>
      <c r="AI79" s="18" t="s">
        <v>3</v>
      </c>
      <c r="AJ79" s="18" t="s">
        <v>3</v>
      </c>
      <c r="AK79" s="18" t="s">
        <v>3</v>
      </c>
      <c r="AL79" s="18" t="s">
        <v>3</v>
      </c>
      <c r="AM79" s="18" t="s">
        <v>3</v>
      </c>
      <c r="AN79" s="18" t="s">
        <v>3</v>
      </c>
      <c r="AO79" s="18" t="s">
        <v>3</v>
      </c>
      <c r="AP79" s="18" t="s">
        <v>3</v>
      </c>
      <c r="AQ79" s="18" t="s">
        <v>3</v>
      </c>
      <c r="AR79" s="18" t="s">
        <v>3</v>
      </c>
      <c r="AS79" s="18" t="s">
        <v>3</v>
      </c>
      <c r="AT79" s="18" t="s">
        <v>3</v>
      </c>
      <c r="AU79" s="18" t="s">
        <v>3</v>
      </c>
      <c r="AV79" s="18" t="s">
        <v>3</v>
      </c>
      <c r="AW79" s="18" t="s">
        <v>3</v>
      </c>
      <c r="AX79" s="18" t="s">
        <v>3</v>
      </c>
      <c r="AY79" s="18" t="s">
        <v>3</v>
      </c>
      <c r="AZ79" s="18" t="s">
        <v>3</v>
      </c>
      <c r="BA79" s="18" t="s">
        <v>3</v>
      </c>
      <c r="BB79" s="18" t="s">
        <v>3</v>
      </c>
      <c r="BC79" s="18" t="s">
        <v>3</v>
      </c>
      <c r="BD79" s="18" t="s">
        <v>3</v>
      </c>
      <c r="BE79" s="18" t="s">
        <v>3</v>
      </c>
      <c r="BF79" s="18" t="s">
        <v>3</v>
      </c>
      <c r="BG79" s="18" t="s">
        <v>3</v>
      </c>
      <c r="BH79" s="18" t="s">
        <v>3</v>
      </c>
      <c r="BI79" s="18" t="s">
        <v>3</v>
      </c>
      <c r="BJ79" s="18">
        <f t="shared" si="697"/>
        <v>0.14297621836909213</v>
      </c>
      <c r="BK79" s="18">
        <f t="shared" si="698"/>
        <v>7.9701509251849378E-2</v>
      </c>
      <c r="BL79" s="18">
        <f t="shared" si="698"/>
        <v>3.0888989486406171E-3</v>
      </c>
      <c r="BM79" s="18">
        <f t="shared" si="698"/>
        <v>4.3555945293211273E-2</v>
      </c>
      <c r="BN79" s="18">
        <f t="shared" si="698"/>
        <v>-2.9221685310052981E-2</v>
      </c>
      <c r="BO79" s="18">
        <f t="shared" si="699"/>
        <v>-4.0351380154871164E-2</v>
      </c>
      <c r="BP79" s="18">
        <f t="shared" si="700"/>
        <v>5.1423103816730542E-2</v>
      </c>
      <c r="BQ79" s="18">
        <f t="shared" si="701"/>
        <v>5.5691790220127269E-2</v>
      </c>
      <c r="BR79" s="18">
        <f t="shared" si="702"/>
        <v>-7.9519449725936608E-3</v>
      </c>
      <c r="BS79" s="18">
        <f t="shared" si="703"/>
        <v>-7.1335507605123194E-2</v>
      </c>
      <c r="BT79" s="18">
        <f t="shared" si="704"/>
        <v>-2.9639422645225011E-2</v>
      </c>
      <c r="BU79" s="18">
        <f t="shared" si="705"/>
        <v>-6.5381833918809473E-2</v>
      </c>
      <c r="BV79" s="18">
        <f t="shared" si="706"/>
        <v>9.2033802063589354E-2</v>
      </c>
      <c r="BW79" s="18">
        <f t="shared" si="707"/>
        <v>5.1296323316984527E-2</v>
      </c>
      <c r="BX79" s="18">
        <f t="shared" si="708"/>
        <v>-0.13415569366646996</v>
      </c>
      <c r="BY79" s="18">
        <f t="shared" si="709"/>
        <v>5.3097564785928864E-3</v>
      </c>
      <c r="BZ79" s="18">
        <f t="shared" si="710"/>
        <v>6.9942517804335802E-2</v>
      </c>
      <c r="CA79" s="18">
        <f t="shared" si="711"/>
        <v>2.6195440503654188E-2</v>
      </c>
      <c r="CB79" s="18">
        <f t="shared" si="712"/>
        <v>1.0918659422673338E-2</v>
      </c>
      <c r="CC79" s="18">
        <f t="shared" si="713"/>
        <v>-3.6836003885244772E-2</v>
      </c>
      <c r="CD79" s="18">
        <f t="shared" si="714"/>
        <v>5.1762589647051716E-2</v>
      </c>
      <c r="CE79" s="18">
        <f t="shared" si="715"/>
        <v>1.6053140971878932E-2</v>
      </c>
      <c r="CF79" s="18">
        <f t="shared" si="716"/>
        <v>-6.0212854768125768E-2</v>
      </c>
      <c r="CG79" s="18">
        <f t="shared" si="717"/>
        <v>5.6020387206869859E-3</v>
      </c>
      <c r="CH79" s="18">
        <f t="shared" si="718"/>
        <v>-0.24779832564263904</v>
      </c>
      <c r="CI79" s="18">
        <f t="shared" si="719"/>
        <v>0.13770583896700228</v>
      </c>
      <c r="CJ79" s="18">
        <f t="shared" si="720"/>
        <v>2.4410271204944323E-4</v>
      </c>
      <c r="CK79" s="18">
        <f t="shared" si="721"/>
        <v>0.10833347975425567</v>
      </c>
      <c r="CL79" s="18">
        <f t="shared" si="722"/>
        <v>-0.1537163508994901</v>
      </c>
      <c r="CM79" s="18">
        <f t="shared" si="723"/>
        <v>-6.2158034358655412E-2</v>
      </c>
      <c r="CN79" s="18">
        <f t="shared" si="724"/>
        <v>8.7305955557090531E-2</v>
      </c>
      <c r="CO79" s="18">
        <f t="shared" si="725"/>
        <v>2.8078414191283541E-2</v>
      </c>
      <c r="CP79" s="18">
        <f t="shared" si="726"/>
        <v>5.7472389570648152E-2</v>
      </c>
      <c r="CQ79" s="18">
        <f t="shared" si="727"/>
        <v>-9.4767311179300151E-4</v>
      </c>
      <c r="CR79" s="18">
        <f t="shared" si="728"/>
        <v>7.5299915016682206E-2</v>
      </c>
      <c r="CS79" s="18">
        <f t="shared" si="729"/>
        <v>7.5232425076687814E-3</v>
      </c>
      <c r="CT79" s="18">
        <f t="shared" si="730"/>
        <v>-0.1229551403476844</v>
      </c>
      <c r="CU79" s="18">
        <f t="shared" si="731"/>
        <v>6.9625020990597974E-2</v>
      </c>
      <c r="CV79" s="18">
        <f t="shared" si="732"/>
        <v>1.0038222841477928E-2</v>
      </c>
      <c r="CW79" s="18">
        <f t="shared" si="733"/>
        <v>8.6170986403553362E-2</v>
      </c>
      <c r="CX79" s="18">
        <f t="shared" si="734"/>
        <v>-1.121375622396914E-2</v>
      </c>
      <c r="CY79" s="18">
        <f t="shared" si="735"/>
        <v>5.8426325539796542E-2</v>
      </c>
      <c r="CZ79" s="18">
        <f t="shared" si="736"/>
        <v>5.6573599934889085E-2</v>
      </c>
      <c r="DA79" s="18">
        <f t="shared" si="737"/>
        <v>-1.1546659556182282E-2</v>
      </c>
      <c r="DB79" s="18">
        <f t="shared" si="738"/>
        <v>2.7575868600882236E-2</v>
      </c>
      <c r="DC79" s="18">
        <f t="shared" si="739"/>
        <v>-1.4911554538804106E-2</v>
      </c>
      <c r="DD79" s="18">
        <f t="shared" si="740"/>
        <v>2.7689875460966906E-2</v>
      </c>
      <c r="DE79" s="18">
        <f t="shared" si="741"/>
        <v>8.6560951427141264E-2</v>
      </c>
      <c r="DF79" s="18">
        <f t="shared" si="742"/>
        <v>6.2139740936213439E-2</v>
      </c>
      <c r="DG79" s="18">
        <f t="shared" si="743"/>
        <v>-5.325455999600448E-2</v>
      </c>
      <c r="DH79" s="18">
        <f t="shared" si="744"/>
        <v>-2.6788928853073601E-2</v>
      </c>
      <c r="DI79" s="18">
        <f t="shared" si="745"/>
        <v>-6.3172324169033733E-2</v>
      </c>
      <c r="DJ79" s="18">
        <f t="shared" si="746"/>
        <v>-1.3959635817001659E-2</v>
      </c>
      <c r="DK79" s="18">
        <f t="shared" si="747"/>
        <v>1.9758334711390768E-2</v>
      </c>
      <c r="DL79" s="18">
        <f t="shared" si="748"/>
        <v>8.1920035571251715E-2</v>
      </c>
      <c r="DM79" s="18">
        <f t="shared" si="749"/>
        <v>6.5732168530854063E-2</v>
      </c>
      <c r="DN79" s="18">
        <f t="shared" si="750"/>
        <v>-1.2659316708680146E-2</v>
      </c>
      <c r="DO79" s="18">
        <f t="shared" si="751"/>
        <v>-8.26683534171756E-2</v>
      </c>
      <c r="DP79" s="18">
        <f t="shared" si="752"/>
        <v>-0.11855969466464444</v>
      </c>
      <c r="DQ79" s="18">
        <f t="shared" si="753"/>
        <v>0.15027982211381441</v>
      </c>
      <c r="DR79" s="18">
        <f t="shared" si="754"/>
        <v>-4.6880067718607421E-2</v>
      </c>
      <c r="DS79" s="18">
        <f t="shared" si="755"/>
        <v>4.1671597796780313E-2</v>
      </c>
      <c r="DT79" s="18">
        <f t="shared" si="756"/>
        <v>2.155016084914374E-2</v>
      </c>
      <c r="DU79" s="18">
        <f t="shared" si="757"/>
        <v>5.6945647190514093E-2</v>
      </c>
      <c r="DV79" s="18">
        <f t="shared" si="758"/>
        <v>9.9970880858251565E-2</v>
      </c>
      <c r="DW79" s="18">
        <f t="shared" si="759"/>
        <v>2.7124563391990986E-2</v>
      </c>
      <c r="DX79" s="18">
        <f t="shared" si="760"/>
        <v>-7.3422977043451132E-2</v>
      </c>
      <c r="DY79" s="18">
        <f t="shared" si="761"/>
        <v>1.8853422992126889E-2</v>
      </c>
      <c r="DZ79" s="18">
        <f t="shared" si="762"/>
        <v>2.1257021882516769E-2</v>
      </c>
      <c r="EA79" s="18">
        <f t="shared" si="763"/>
        <v>-2.5338449813404496E-2</v>
      </c>
      <c r="EB79" s="18">
        <f t="shared" si="764"/>
        <v>-4.9566776273706203E-3</v>
      </c>
      <c r="EC79" s="18">
        <f t="shared" si="765"/>
        <v>-8.0357903719053159E-2</v>
      </c>
      <c r="ED79" s="18">
        <f t="shared" si="766"/>
        <v>-1.2978706157661279E-2</v>
      </c>
      <c r="EE79" s="18">
        <f t="shared" si="767"/>
        <v>4.4075243720989254E-2</v>
      </c>
      <c r="EF79" s="18">
        <f t="shared" si="768"/>
        <v>-0.12893553498511101</v>
      </c>
      <c r="EG79" s="18">
        <f t="shared" si="769"/>
        <v>-0.14063597183522025</v>
      </c>
      <c r="EH79" s="18">
        <f t="shared" si="770"/>
        <v>4.6580379977545494E-3</v>
      </c>
      <c r="EI79" s="18">
        <f t="shared" si="771"/>
        <v>2.5671623476668737E-2</v>
      </c>
      <c r="EJ79" s="18">
        <f t="shared" si="772"/>
        <v>0.13102006011316059</v>
      </c>
      <c r="EK79" s="18">
        <f t="shared" si="773"/>
        <v>6.0903575386652475E-2</v>
      </c>
      <c r="EL79" s="18">
        <f t="shared" si="774"/>
        <v>7.5767956128045988E-2</v>
      </c>
      <c r="EM79" s="18">
        <f t="shared" si="775"/>
        <v>-5.2267313905353996E-2</v>
      </c>
      <c r="EN79" s="18">
        <f t="shared" si="776"/>
        <v>-3.0861912890779664E-2</v>
      </c>
      <c r="EO79" s="18">
        <f t="shared" si="777"/>
        <v>3.6644257071696718E-2</v>
      </c>
      <c r="EP79" s="18">
        <f t="shared" si="778"/>
        <v>-3.9534667058724771E-2</v>
      </c>
      <c r="EQ79" s="18">
        <f t="shared" si="779"/>
        <v>2.6878496900475168E-2</v>
      </c>
      <c r="ER79" s="18">
        <f t="shared" si="780"/>
        <v>-8.3573525250584368E-2</v>
      </c>
      <c r="ES79" s="18">
        <f t="shared" si="781"/>
        <v>5.7815434154800061E-2</v>
      </c>
      <c r="ET79" s="18">
        <f t="shared" si="782"/>
        <v>-1.1796654503488324E-2</v>
      </c>
      <c r="EU79" s="18">
        <f t="shared" si="783"/>
        <v>4.169790969695697E-2</v>
      </c>
      <c r="EV79" s="18">
        <f t="shared" si="784"/>
        <v>-6.4334273612684179E-2</v>
      </c>
      <c r="EW79" s="18">
        <f t="shared" si="785"/>
        <v>6.2930676157335608E-3</v>
      </c>
      <c r="EX79" s="18">
        <f t="shared" si="786"/>
        <v>-7.2505577096360074E-3</v>
      </c>
      <c r="EY79" s="18">
        <f t="shared" si="787"/>
        <v>-1.0748484156754556E-2</v>
      </c>
      <c r="EZ79" s="18">
        <f t="shared" si="788"/>
        <v>-7.8736732297193912E-2</v>
      </c>
      <c r="FA79" s="18">
        <f t="shared" si="789"/>
        <v>-5.3639208864293408E-3</v>
      </c>
      <c r="FB79" s="18">
        <f t="shared" si="790"/>
        <v>5.1696030061631815E-2</v>
      </c>
      <c r="FC79" s="18">
        <f t="shared" si="791"/>
        <v>2.3830984668627986E-2</v>
      </c>
      <c r="FD79" s="18">
        <f t="shared" si="792"/>
        <v>2.539291261433263E-3</v>
      </c>
      <c r="FE79" s="18">
        <f t="shared" si="793"/>
        <v>-4.9146100837900386E-2</v>
      </c>
      <c r="FF79" s="18">
        <f t="shared" si="794"/>
        <v>6.1650816422595955E-3</v>
      </c>
      <c r="FG79" s="18">
        <f t="shared" si="795"/>
        <v>4.9260942388117845E-2</v>
      </c>
      <c r="FH79" s="18">
        <f t="shared" si="796"/>
        <v>6.6678928198361742E-2</v>
      </c>
      <c r="FI79" s="18">
        <f t="shared" si="797"/>
        <v>2.8590184322377477E-2</v>
      </c>
      <c r="FJ79" s="18">
        <f t="shared" si="798"/>
        <v>2.665211658821498E-2</v>
      </c>
      <c r="FK79" s="18">
        <f t="shared" si="799"/>
        <v>1.4127731044641934E-3</v>
      </c>
      <c r="FL79" s="18">
        <f t="shared" si="800"/>
        <v>2.0124215083190844E-2</v>
      </c>
      <c r="FM79" s="18">
        <f t="shared" si="801"/>
        <v>-6.4640286532549052E-3</v>
      </c>
      <c r="FN79" s="18">
        <f t="shared" si="802"/>
        <v>-6.6173537662931659E-2</v>
      </c>
      <c r="FO79" s="18">
        <f t="shared" si="803"/>
        <v>-0.11853916482523807</v>
      </c>
      <c r="FP79" s="18">
        <f t="shared" si="804"/>
        <v>0.11138394124610373</v>
      </c>
      <c r="FQ79" s="18">
        <f t="shared" si="805"/>
        <v>5.7569301545669305E-2</v>
      </c>
      <c r="FR79" s="18">
        <f t="shared" si="806"/>
        <v>3.0241744780589164E-2</v>
      </c>
      <c r="FS79" s="18">
        <f t="shared" si="807"/>
        <v>-5.7290147963480753E-2</v>
      </c>
      <c r="FT79" s="18">
        <f t="shared" si="808"/>
        <v>-5.8296448985790006E-2</v>
      </c>
      <c r="FU79" s="18">
        <f t="shared" si="809"/>
        <v>9.6433310639427727E-3</v>
      </c>
      <c r="FV79" s="18">
        <f t="shared" si="810"/>
        <v>5.9996332391833773E-2</v>
      </c>
      <c r="FW79" s="18">
        <f t="shared" si="811"/>
        <v>0.16063968059389899</v>
      </c>
      <c r="FX79" s="18">
        <f t="shared" si="812"/>
        <v>-0.19331887948404713</v>
      </c>
      <c r="FY79" s="18">
        <f t="shared" si="813"/>
        <v>7.7022953315864395E-2</v>
      </c>
      <c r="FZ79" s="18">
        <f t="shared" si="814"/>
        <v>6.821800991071103E-2</v>
      </c>
      <c r="GA79" s="18">
        <f t="shared" si="815"/>
        <v>1.8330450677470411E-2</v>
      </c>
      <c r="GB79" s="18">
        <f t="shared" si="816"/>
        <v>1.7946263438335386E-2</v>
      </c>
      <c r="GC79" s="18">
        <f t="shared" si="817"/>
        <v>2.6018480496208474E-2</v>
      </c>
      <c r="GD79" s="18">
        <f t="shared" si="818"/>
        <v>5.7488461445827532E-2</v>
      </c>
      <c r="GE79" s="18">
        <f t="shared" si="819"/>
        <v>-1.1757922614192395E-2</v>
      </c>
      <c r="GF79" s="18">
        <f t="shared" si="820"/>
        <v>-6.1622685634050711E-3</v>
      </c>
      <c r="GG79" s="18">
        <f t="shared" si="821"/>
        <v>3.8938071649815553E-2</v>
      </c>
      <c r="GH79" s="18">
        <f t="shared" si="822"/>
        <v>-3.1444067604442849E-2</v>
      </c>
      <c r="GI79" s="18">
        <f t="shared" si="823"/>
        <v>4.2962479539054854E-4</v>
      </c>
      <c r="GJ79" s="18">
        <f t="shared" si="824"/>
        <v>-7.718278709369919E-3</v>
      </c>
      <c r="GK79" s="18">
        <f t="shared" si="825"/>
        <v>-4.6419997406381697E-3</v>
      </c>
      <c r="GL79" s="18">
        <f t="shared" si="826"/>
        <v>2.9117523715109117E-2</v>
      </c>
      <c r="GM79" s="18">
        <f t="shared" si="827"/>
        <v>-3.8373145846808621E-2</v>
      </c>
      <c r="GN79" s="18">
        <f t="shared" si="828"/>
        <v>2.5222536431471765E-2</v>
      </c>
      <c r="GO79" s="18">
        <f t="shared" si="829"/>
        <v>4.9909589474088634E-3</v>
      </c>
      <c r="GP79" s="18">
        <f t="shared" si="830"/>
        <v>-6.743733524961637E-2</v>
      </c>
      <c r="GQ79" s="18">
        <f t="shared" si="831"/>
        <v>4.2123252200484407E-2</v>
      </c>
      <c r="GR79" s="18">
        <f t="shared" si="832"/>
        <v>2.6209983199478204E-2</v>
      </c>
      <c r="GS79" s="18">
        <f t="shared" si="833"/>
        <v>-4.7977299030612652E-3</v>
      </c>
      <c r="GT79" s="18">
        <f t="shared" si="834"/>
        <v>3.1398575884457047E-2</v>
      </c>
      <c r="GU79" s="18">
        <f t="shared" si="835"/>
        <v>-2.9015550941558277E-2</v>
      </c>
      <c r="GV79" s="18">
        <f t="shared" si="836"/>
        <v>1.7172530435800804E-2</v>
      </c>
      <c r="GW79" s="18">
        <f t="shared" si="837"/>
        <v>-7.1240899836046534E-2</v>
      </c>
      <c r="GX79" s="18">
        <f t="shared" si="838"/>
        <v>6.9453372261429891E-3</v>
      </c>
      <c r="GY79" s="18">
        <f t="shared" si="839"/>
        <v>-8.435932839804039E-3</v>
      </c>
      <c r="GZ79" s="18">
        <f t="shared" si="840"/>
        <v>1.9370561579512113E-2</v>
      </c>
      <c r="HA79" s="18">
        <f t="shared" si="841"/>
        <v>-1.1465501051539984E-2</v>
      </c>
      <c r="HB79" s="18">
        <f t="shared" si="842"/>
        <v>-3.2226931183975682E-2</v>
      </c>
      <c r="HC79" s="18">
        <f t="shared" si="843"/>
        <v>7.3913096025445713E-2</v>
      </c>
      <c r="HD79" s="18">
        <f t="shared" si="844"/>
        <v>-6.3831369743715394E-3</v>
      </c>
      <c r="HE79" s="18">
        <f t="shared" si="845"/>
        <v>4.1608341768459844E-3</v>
      </c>
      <c r="HF79" s="18">
        <f t="shared" si="846"/>
        <v>8.5397936167438182E-2</v>
      </c>
      <c r="HG79" s="18">
        <f t="shared" si="847"/>
        <v>-5.3013762690953148E-2</v>
      </c>
      <c r="HH79" s="18">
        <f t="shared" si="848"/>
        <v>-6.861909838474789E-3</v>
      </c>
      <c r="HI79" s="18">
        <f t="shared" si="849"/>
        <v>2.8831050932443869E-2</v>
      </c>
      <c r="HJ79" s="18">
        <f t="shared" si="850"/>
        <v>-3.4734104210840666E-2</v>
      </c>
      <c r="HK79" s="18">
        <f t="shared" si="851"/>
        <v>7.0881068682449033E-4</v>
      </c>
      <c r="HL79" s="18">
        <f t="shared" si="852"/>
        <v>-5.066475903655876E-2</v>
      </c>
      <c r="HM79" s="18">
        <f t="shared" si="853"/>
        <v>1.1738192950503601E-2</v>
      </c>
      <c r="HN79" s="18">
        <f t="shared" si="854"/>
        <v>7.6348695039447634E-3</v>
      </c>
      <c r="HO79" s="18">
        <f t="shared" si="855"/>
        <v>3.2187691993028622E-2</v>
      </c>
      <c r="HP79" s="18">
        <f t="shared" si="856"/>
        <v>-6.4343496665946187E-3</v>
      </c>
      <c r="HQ79" s="18">
        <f t="shared" si="857"/>
        <v>4.7464141726318854E-3</v>
      </c>
      <c r="HR79" s="18">
        <f t="shared" si="858"/>
        <v>2.9796891198239361E-3</v>
      </c>
      <c r="HS79" s="18">
        <f t="shared" si="859"/>
        <v>-1.8360113253569454E-2</v>
      </c>
      <c r="HT79" s="18">
        <f t="shared" si="860"/>
        <v>-3.5105232275450482E-2</v>
      </c>
      <c r="HU79" s="18">
        <f t="shared" si="861"/>
        <v>-9.4237359054556991E-2</v>
      </c>
      <c r="HV79" s="18">
        <f t="shared" si="862"/>
        <v>2.6445185505646451E-2</v>
      </c>
      <c r="HW79" s="18">
        <f t="shared" si="863"/>
        <v>-6.3612222478452662E-2</v>
      </c>
      <c r="HX79" s="18">
        <f t="shared" si="864"/>
        <v>-3.2012898526472044E-2</v>
      </c>
      <c r="HY79" s="18">
        <f t="shared" si="865"/>
        <v>2.5103708821408777E-2</v>
      </c>
      <c r="HZ79" s="18">
        <f t="shared" si="866"/>
        <v>3.9950219541939669E-2</v>
      </c>
      <c r="IA79" s="18">
        <f t="shared" si="867"/>
        <v>-1.1263856372953351E-2</v>
      </c>
      <c r="IB79" s="18">
        <f t="shared" si="868"/>
        <v>-3.8866995959160211E-2</v>
      </c>
      <c r="IC79" s="18">
        <f t="shared" si="869"/>
        <v>-2.1872114313256641E-2</v>
      </c>
      <c r="ID79" s="18">
        <f t="shared" si="870"/>
        <v>1.3403523114315252E-2</v>
      </c>
      <c r="IE79" s="18">
        <f t="shared" si="871"/>
        <v>-8.5207968132851031E-2</v>
      </c>
      <c r="IF79" s="18">
        <f t="shared" si="872"/>
        <v>-7.4295824464648108E-2</v>
      </c>
      <c r="IG79" s="18">
        <f t="shared" si="873"/>
        <v>-5.0374824803328999E-2</v>
      </c>
      <c r="IH79" s="18">
        <f t="shared" si="874"/>
        <v>-3.2633214175320946E-2</v>
      </c>
      <c r="II79" s="18">
        <f t="shared" si="875"/>
        <v>4.257661168929916E-2</v>
      </c>
      <c r="IJ79" s="18">
        <f t="shared" si="876"/>
        <v>-5.9888828902010527E-3</v>
      </c>
      <c r="IK79" s="18">
        <f t="shared" si="877"/>
        <v>0.12778082688832848</v>
      </c>
      <c r="IL79" s="18">
        <f t="shared" si="878"/>
        <v>3.7384311584311547E-2</v>
      </c>
      <c r="IM79" s="18">
        <f t="shared" si="879"/>
        <v>6.411625619256589E-2</v>
      </c>
      <c r="IN79" s="18">
        <f t="shared" si="880"/>
        <v>-0.11669563911151071</v>
      </c>
      <c r="IO79" s="18">
        <f t="shared" si="881"/>
        <v>-7.3221979342639187E-3</v>
      </c>
      <c r="IP79" s="18">
        <f t="shared" si="882"/>
        <v>-9.3391413679568824E-3</v>
      </c>
      <c r="IQ79" s="18">
        <f t="shared" si="883"/>
        <v>-6.1343609389404419E-2</v>
      </c>
      <c r="IR79" s="18">
        <f t="shared" si="884"/>
        <v>-4.0816605804470774E-2</v>
      </c>
      <c r="IS79" s="18">
        <f t="shared" si="883"/>
        <v>-2.6562709592235167E-2</v>
      </c>
      <c r="IT79" s="18">
        <f t="shared" si="883"/>
        <v>1.6916451416188139E-2</v>
      </c>
      <c r="IU79" s="18">
        <f t="shared" si="883"/>
        <v>-4.5870690228885347E-2</v>
      </c>
      <c r="IV79" s="18">
        <f t="shared" si="883"/>
        <v>3.7461748730819755E-2</v>
      </c>
      <c r="IW79" s="18">
        <f t="shared" si="883"/>
        <v>6.0557034865638126E-3</v>
      </c>
      <c r="IX79" s="18">
        <f t="shared" si="883"/>
        <v>2.8140402984844881E-2</v>
      </c>
      <c r="IY79" s="18">
        <f t="shared" si="883"/>
        <v>2.5438031057728239E-2</v>
      </c>
      <c r="IZ79" s="18">
        <f t="shared" si="883"/>
        <v>-1.3586055170256239E-2</v>
      </c>
      <c r="JA79" s="18">
        <f t="shared" si="883"/>
        <v>3.1885028446061225E-2</v>
      </c>
      <c r="JB79" s="18">
        <f t="shared" si="883"/>
        <v>8.2065783040901508E-2</v>
      </c>
      <c r="JC79" s="18">
        <f t="shared" si="883"/>
        <v>-5.2123924526568777E-2</v>
      </c>
      <c r="JD79" s="18">
        <f t="shared" si="883"/>
        <v>-3.257730935629255E-2</v>
      </c>
      <c r="JE79" s="18">
        <f t="shared" si="883"/>
        <v>5.40693738145126E-2</v>
      </c>
      <c r="JF79" s="18">
        <f t="shared" si="883"/>
        <v>0.1488102132835194</v>
      </c>
      <c r="JG79" s="18">
        <f t="shared" si="883"/>
        <v>8.8818601665656693E-3</v>
      </c>
      <c r="JH79" s="18">
        <f t="shared" si="883"/>
        <v>2.1147655431165813E-2</v>
      </c>
      <c r="JI79" s="18">
        <f t="shared" si="883"/>
        <v>5.4501719920756919E-2</v>
      </c>
      <c r="JJ79" s="18">
        <f t="shared" si="883"/>
        <v>2.0766226835324808E-3</v>
      </c>
      <c r="JK79" s="18">
        <f t="shared" si="883"/>
        <v>-1.8509426969325338E-3</v>
      </c>
      <c r="JL79" s="18">
        <f t="shared" si="883"/>
        <v>-3.7749825413089244E-2</v>
      </c>
      <c r="JM79" s="18">
        <f t="shared" si="883"/>
        <v>-9.2306958744390988E-2</v>
      </c>
      <c r="JN79" s="18">
        <f t="shared" si="885"/>
        <v>0.15168078024482989</v>
      </c>
      <c r="JO79" s="18">
        <f t="shared" si="885"/>
        <v>-1.6085719853970115E-2</v>
      </c>
      <c r="JP79" s="18">
        <f t="shared" ref="JP79:KM79" si="903">JP69/JO69-1</f>
        <v>-6.7508242269084029E-2</v>
      </c>
      <c r="JQ79" s="18">
        <f t="shared" si="903"/>
        <v>-1.7654465003392739E-3</v>
      </c>
      <c r="JR79" s="18">
        <f t="shared" si="903"/>
        <v>-5.3320087624648349E-2</v>
      </c>
      <c r="JS79" s="18">
        <f t="shared" si="903"/>
        <v>1.8026102777116471E-2</v>
      </c>
      <c r="JT79" s="18">
        <f t="shared" si="903"/>
        <v>-4.4267993356776447E-2</v>
      </c>
      <c r="JU79" s="18">
        <f t="shared" si="903"/>
        <v>-3.6596314383093853E-3</v>
      </c>
      <c r="JV79" s="18">
        <f t="shared" si="903"/>
        <v>2.5501322299605889E-3</v>
      </c>
      <c r="JW79" s="18">
        <f t="shared" si="903"/>
        <v>3.5954672362011886E-2</v>
      </c>
      <c r="JX79" s="18">
        <f t="shared" si="903"/>
        <v>6.0268588598779704E-3</v>
      </c>
      <c r="JY79" s="18">
        <f t="shared" si="903"/>
        <v>6.6008638394207342E-2</v>
      </c>
      <c r="JZ79" s="18">
        <f t="shared" si="903"/>
        <v>4.0948536578051087E-2</v>
      </c>
      <c r="KA79" s="18">
        <f t="shared" si="903"/>
        <v>-6.6680336234826054E-2</v>
      </c>
      <c r="KB79" s="18">
        <f t="shared" si="903"/>
        <v>-1.8085269753501332E-2</v>
      </c>
      <c r="KC79" s="18">
        <f t="shared" si="903"/>
        <v>2.3180485078787783E-2</v>
      </c>
      <c r="KD79" s="18">
        <f t="shared" si="903"/>
        <v>-2.8410292777788171E-2</v>
      </c>
      <c r="KE79" s="18">
        <f t="shared" si="903"/>
        <v>-7.1541493057588834E-2</v>
      </c>
      <c r="KF79" s="18">
        <f t="shared" si="903"/>
        <v>-1.3578952593230942E-2</v>
      </c>
      <c r="KG79" s="18">
        <f t="shared" si="903"/>
        <v>4.4751002523802486E-2</v>
      </c>
      <c r="KH79" s="18">
        <f t="shared" si="903"/>
        <v>4.8255832192509063E-2</v>
      </c>
      <c r="KI79" s="18">
        <f t="shared" si="903"/>
        <v>8.5411065190462487E-2</v>
      </c>
      <c r="KJ79" s="18">
        <f t="shared" si="903"/>
        <v>0.13738028364405275</v>
      </c>
      <c r="KK79" s="18">
        <f t="shared" si="903"/>
        <v>-5.3346655479326044E-3</v>
      </c>
      <c r="KL79" s="18">
        <f t="shared" si="903"/>
        <v>5.0085222359268711E-2</v>
      </c>
      <c r="KM79" s="18">
        <f t="shared" si="903"/>
        <v>-9.9342073438343115E-2</v>
      </c>
      <c r="KN79" s="18">
        <f t="shared" si="887"/>
        <v>-4.147654776234011E-2</v>
      </c>
      <c r="KO79" s="18">
        <f t="shared" si="888"/>
        <v>-4.9051617678683934E-2</v>
      </c>
      <c r="KP79" s="18">
        <f t="shared" si="888"/>
        <v>-6.690026716940134E-2</v>
      </c>
      <c r="KQ79" s="18">
        <f t="shared" si="888"/>
        <v>3.3431787856790685E-2</v>
      </c>
      <c r="KR79" s="18">
        <f t="shared" si="888"/>
        <v>4.0894547390977642E-2</v>
      </c>
      <c r="KS79" s="18">
        <f t="shared" si="888"/>
        <v>-8.5130054228849894E-2</v>
      </c>
      <c r="KT79" s="18">
        <f t="shared" si="888"/>
        <v>2.1141715653632431E-2</v>
      </c>
      <c r="KU79" s="18">
        <f t="shared" si="888"/>
        <v>4.3995440849191159E-2</v>
      </c>
      <c r="KV79" s="18">
        <f t="shared" si="888"/>
        <v>-3.6988821937988803E-3</v>
      </c>
      <c r="KW79" s="18">
        <f t="shared" si="888"/>
        <v>5.5478079166685124E-2</v>
      </c>
      <c r="KX79" s="18">
        <f t="shared" si="888"/>
        <v>6.1501919370186231E-2</v>
      </c>
      <c r="KY79" s="18">
        <f t="shared" si="888"/>
        <v>-5.1015718029666091E-2</v>
      </c>
      <c r="KZ79" s="18">
        <f t="shared" si="888"/>
        <v>-0.10085145455899935</v>
      </c>
      <c r="LA79" s="18">
        <f t="shared" si="888"/>
        <v>-0.10089946365652869</v>
      </c>
      <c r="LB79" s="18">
        <f t="shared" si="888"/>
        <v>-3.9517478656794003E-2</v>
      </c>
      <c r="LC79" s="18">
        <f t="shared" si="888"/>
        <v>0.12656104681364511</v>
      </c>
      <c r="LD79" s="18">
        <f t="shared" si="888"/>
        <v>6.0170937327237217E-2</v>
      </c>
      <c r="LE79" s="18">
        <f t="shared" si="888"/>
        <v>6.3148018126625516E-2</v>
      </c>
      <c r="LF79" s="18">
        <f t="shared" si="888"/>
        <v>-1.3577550398086169E-3</v>
      </c>
      <c r="LG79" s="18">
        <f t="shared" si="888"/>
        <v>2.7575664166909597E-2</v>
      </c>
      <c r="LH79" s="18">
        <f t="shared" si="888"/>
        <v>1.7897577662284947E-2</v>
      </c>
      <c r="LI79" s="18">
        <f t="shared" si="888"/>
        <v>9.0633462927138808E-3</v>
      </c>
      <c r="LJ79" s="18">
        <f t="shared" si="888"/>
        <v>-3.8215845170132101E-2</v>
      </c>
      <c r="LK79" s="18">
        <f t="shared" si="888"/>
        <v>8.0523359793409632E-3</v>
      </c>
      <c r="LL79" s="18">
        <f t="shared" si="888"/>
        <v>-8.0718534503827377E-2</v>
      </c>
      <c r="LM79" s="18">
        <f t="shared" si="888"/>
        <v>2.7970453525105077E-2</v>
      </c>
      <c r="LN79" s="18">
        <f t="shared" si="888"/>
        <v>6.4793001336520106E-2</v>
      </c>
      <c r="LO79" s="18">
        <f t="shared" si="888"/>
        <v>2.7884320362385528E-2</v>
      </c>
      <c r="LP79" s="18">
        <f t="shared" si="888"/>
        <v>2.0598077527357983E-2</v>
      </c>
      <c r="LQ79" s="18">
        <f t="shared" si="888"/>
        <v>-5.1303959783981501E-3</v>
      </c>
      <c r="LR79" s="18">
        <f t="shared" si="888"/>
        <v>-3.251902807524254E-2</v>
      </c>
      <c r="LS79" s="18">
        <f t="shared" si="888"/>
        <v>5.5079583396899778E-4</v>
      </c>
      <c r="LT79" s="18">
        <f t="shared" si="888"/>
        <v>-1.6514251586646878E-2</v>
      </c>
      <c r="LU79" s="18">
        <f t="shared" si="888"/>
        <v>-4.6293714108784911E-3</v>
      </c>
      <c r="LV79" s="18">
        <f t="shared" si="888"/>
        <v>-5.037679420193919E-2</v>
      </c>
      <c r="LW79" s="18">
        <f t="shared" si="888"/>
        <v>-2.5608394937656653E-2</v>
      </c>
      <c r="LX79" s="18">
        <f t="shared" si="888"/>
        <v>-6.5203500415143001E-2</v>
      </c>
      <c r="LY79" s="18">
        <f t="shared" si="899"/>
        <v>5.2722642063840919E-2</v>
      </c>
      <c r="LZ79" s="18">
        <f t="shared" si="899"/>
        <v>1.1968150343041328E-2</v>
      </c>
      <c r="MA79" s="18">
        <f t="shared" si="899"/>
        <v>-5.180971742687368E-2</v>
      </c>
      <c r="MB79" s="18">
        <f t="shared" si="899"/>
        <v>7.6585792896543881E-2</v>
      </c>
      <c r="MC79" s="18">
        <f t="shared" si="899"/>
        <v>3.9863391382968461E-2</v>
      </c>
      <c r="MD79" s="18">
        <f t="shared" si="899"/>
        <v>2.5353357673512988E-2</v>
      </c>
      <c r="ME79" s="18">
        <f t="shared" si="899"/>
        <v>-4.5384004509559928E-3</v>
      </c>
      <c r="MF79" s="18">
        <f t="shared" si="899"/>
        <v>1.0842227536064675E-2</v>
      </c>
      <c r="MG79" s="18">
        <f t="shared" si="899"/>
        <v>8.3268071029602986E-3</v>
      </c>
      <c r="MH79" s="18">
        <f t="shared" si="899"/>
        <v>1.1338817633081311E-2</v>
      </c>
      <c r="MI79" s="18">
        <f t="shared" si="899"/>
        <v>-1.84613685174565E-2</v>
      </c>
      <c r="MJ79" s="18">
        <f t="shared" si="899"/>
        <v>-3.2404076265607706E-2</v>
      </c>
      <c r="MK79" s="18">
        <f t="shared" si="899"/>
        <v>-1.9327072279132107E-2</v>
      </c>
      <c r="ML79" s="18">
        <f t="shared" si="899"/>
        <v>9.2129391470006095E-3</v>
      </c>
      <c r="MM79" s="18">
        <f t="shared" si="899"/>
        <v>1.9474802379977119E-2</v>
      </c>
      <c r="MN79" s="18">
        <f t="shared" si="899"/>
        <v>-7.7212384194056405E-3</v>
      </c>
      <c r="MO79" s="18">
        <f t="shared" si="899"/>
        <v>2.6911507864256334E-2</v>
      </c>
      <c r="MP79" s="18">
        <f t="shared" si="899"/>
        <v>-2.6433140107631647E-2</v>
      </c>
      <c r="MQ79" s="18">
        <f t="shared" si="899"/>
        <v>8.0479762230580842E-3</v>
      </c>
      <c r="MR79" s="18">
        <f t="shared" si="899"/>
        <v>-1.6371869540035777E-2</v>
      </c>
      <c r="MS79" s="18">
        <f t="shared" si="899"/>
        <v>7.0330403585796564E-3</v>
      </c>
      <c r="MT79" s="18">
        <f t="shared" si="899"/>
        <v>7.4227914926902061E-2</v>
      </c>
      <c r="MU79" s="18">
        <f t="shared" si="899"/>
        <v>-3.5182209094981709E-2</v>
      </c>
      <c r="MV79" s="18">
        <f t="shared" si="899"/>
        <v>-4.1933240249415471E-2</v>
      </c>
      <c r="MW79" s="18">
        <f t="shared" si="899"/>
        <v>-4.1264018401803826E-2</v>
      </c>
      <c r="MX79" s="18">
        <f t="shared" si="899"/>
        <v>3.7823234930764116E-2</v>
      </c>
      <c r="MY79" s="18">
        <f t="shared" si="899"/>
        <v>-1.7486268208626532E-2</v>
      </c>
      <c r="MZ79" s="18">
        <f t="shared" si="899"/>
        <v>8.8119602984546574E-3</v>
      </c>
      <c r="NA79" s="18">
        <f t="shared" si="899"/>
        <v>-4.9753024696538639E-2</v>
      </c>
      <c r="NB79" s="18">
        <f t="shared" si="899"/>
        <v>-3.2089237286541117E-2</v>
      </c>
      <c r="NC79" s="18">
        <f t="shared" si="899"/>
        <v>5.0594101666010305E-2</v>
      </c>
      <c r="ND79" s="18">
        <f t="shared" si="899"/>
        <v>-3.842877138021239E-2</v>
      </c>
      <c r="NE79" s="18">
        <f t="shared" si="899"/>
        <v>-3.2896023196748669E-2</v>
      </c>
      <c r="NF79" s="18">
        <f t="shared" si="899"/>
        <v>1.3979651141489136E-3</v>
      </c>
      <c r="NG79" s="18">
        <f t="shared" si="899"/>
        <v>1.807182963573517E-2</v>
      </c>
      <c r="NH79" s="18">
        <f t="shared" si="890"/>
        <v>-5.6620096750541582E-2</v>
      </c>
      <c r="NI79" s="18">
        <f t="shared" si="890"/>
        <v>-5.8513897654521863E-3</v>
      </c>
      <c r="NJ79" s="18">
        <f t="shared" ref="NJ79:NU79" si="904">NJ69/NI69-1</f>
        <v>-1.8720571269096875E-2</v>
      </c>
      <c r="NK79" s="18">
        <f t="shared" si="904"/>
        <v>3.2057044258662737E-2</v>
      </c>
      <c r="NL79" s="18">
        <f t="shared" si="904"/>
        <v>-3.6081117905919391E-2</v>
      </c>
      <c r="NM79" s="18">
        <f t="shared" si="904"/>
        <v>-8.3561271445877772E-3</v>
      </c>
      <c r="NN79" s="18">
        <f t="shared" si="904"/>
        <v>5.2558824968325979E-2</v>
      </c>
      <c r="NO79" s="18">
        <f t="shared" si="904"/>
        <v>2.8543952821927787E-2</v>
      </c>
      <c r="NP79" s="18">
        <f t="shared" si="904"/>
        <v>2.7603068409887355E-2</v>
      </c>
      <c r="NQ79" s="18">
        <f t="shared" si="904"/>
        <v>1.7303620798378994E-2</v>
      </c>
      <c r="NR79" s="18">
        <f t="shared" si="904"/>
        <v>3.404271844579787E-2</v>
      </c>
      <c r="NS79" s="18">
        <f t="shared" si="904"/>
        <v>-3.339689547489133E-2</v>
      </c>
      <c r="NT79" s="18">
        <f t="shared" si="904"/>
        <v>1.0203791725164946E-2</v>
      </c>
      <c r="NU79" s="18">
        <f t="shared" si="904"/>
        <v>-1.6245569853007069E-2</v>
      </c>
    </row>
    <row r="80" spans="1:385" ht="15.5" outlineLevel="1" thickBot="1" x14ac:dyDescent="0.9">
      <c r="A80" s="9" t="s">
        <v>24</v>
      </c>
      <c r="B80" s="20" t="s">
        <v>3</v>
      </c>
      <c r="C80" s="20">
        <f t="shared" ref="C80:AH80" si="905">C70/B70-1</f>
        <v>0.12841593565252984</v>
      </c>
      <c r="D80" s="20">
        <f t="shared" si="905"/>
        <v>0.14716175553664002</v>
      </c>
      <c r="E80" s="20">
        <f t="shared" si="905"/>
        <v>-2.2599675987969081E-2</v>
      </c>
      <c r="F80" s="20">
        <f t="shared" si="905"/>
        <v>-1.0520438756580486E-3</v>
      </c>
      <c r="G80" s="20">
        <f t="shared" si="905"/>
        <v>4.4978952253017956E-2</v>
      </c>
      <c r="H80" s="20">
        <f t="shared" si="905"/>
        <v>6.7112197519898498E-3</v>
      </c>
      <c r="I80" s="20">
        <f t="shared" si="905"/>
        <v>2.4097975683922579E-2</v>
      </c>
      <c r="J80" s="20">
        <f t="shared" si="905"/>
        <v>-1.4572166309938517E-3</v>
      </c>
      <c r="K80" s="20">
        <f t="shared" si="905"/>
        <v>-8.8495157083257059E-2</v>
      </c>
      <c r="L80" s="20">
        <f t="shared" si="905"/>
        <v>-7.2028217225701741E-2</v>
      </c>
      <c r="M80" s="20">
        <f t="shared" si="905"/>
        <v>8.8489149252080068E-5</v>
      </c>
      <c r="N80" s="20">
        <f t="shared" si="905"/>
        <v>-2.2406275718207969E-2</v>
      </c>
      <c r="O80" s="20">
        <f t="shared" si="905"/>
        <v>-7.302352690127889E-2</v>
      </c>
      <c r="P80" s="20">
        <f t="shared" si="905"/>
        <v>4.9579126653451766E-3</v>
      </c>
      <c r="Q80" s="20">
        <f t="shared" si="905"/>
        <v>3.1357743511227332E-2</v>
      </c>
      <c r="R80" s="20">
        <f t="shared" si="905"/>
        <v>-1.1471683477270345E-2</v>
      </c>
      <c r="S80" s="20">
        <f t="shared" si="905"/>
        <v>5.4732007362765511E-3</v>
      </c>
      <c r="T80" s="20">
        <f t="shared" si="905"/>
        <v>-1.4209061283860791E-3</v>
      </c>
      <c r="U80" s="20">
        <f t="shared" si="905"/>
        <v>2.7076639490167143E-2</v>
      </c>
      <c r="V80" s="20">
        <f t="shared" si="905"/>
        <v>1.4818803493044541E-2</v>
      </c>
      <c r="W80" s="20">
        <f t="shared" si="905"/>
        <v>1.1499630518813753E-2</v>
      </c>
      <c r="X80" s="20">
        <f t="shared" si="905"/>
        <v>-3.0089478440748718E-2</v>
      </c>
      <c r="Y80" s="20">
        <f t="shared" si="905"/>
        <v>-2.3039815668398078E-2</v>
      </c>
      <c r="Z80" s="20">
        <f t="shared" si="905"/>
        <v>1.3438170731054244E-2</v>
      </c>
      <c r="AA80" s="20">
        <f t="shared" si="905"/>
        <v>-5.1573819459242998E-3</v>
      </c>
      <c r="AB80" s="20">
        <f t="shared" si="905"/>
        <v>2.853693021795034E-2</v>
      </c>
      <c r="AC80" s="20">
        <f t="shared" si="905"/>
        <v>-1.211695826829795E-2</v>
      </c>
      <c r="AD80" s="20">
        <f t="shared" si="905"/>
        <v>1.4533550191826228E-2</v>
      </c>
      <c r="AE80" s="20">
        <f t="shared" si="905"/>
        <v>2.7087601233360292E-2</v>
      </c>
      <c r="AF80" s="20">
        <f t="shared" si="905"/>
        <v>3.8864360251911201E-3</v>
      </c>
      <c r="AG80" s="20">
        <f t="shared" si="905"/>
        <v>4.9273394659254954E-4</v>
      </c>
      <c r="AH80" s="20">
        <f t="shared" si="905"/>
        <v>-3.7551620791365092E-3</v>
      </c>
      <c r="AI80" s="20">
        <f t="shared" ref="AI80:BI80" si="906">AI70/AH70-1</f>
        <v>3.2305955828226152E-2</v>
      </c>
      <c r="AJ80" s="20">
        <f t="shared" si="906"/>
        <v>-1.2947171194789941E-2</v>
      </c>
      <c r="AK80" s="20">
        <f t="shared" si="906"/>
        <v>-5.6929463120386492E-2</v>
      </c>
      <c r="AL80" s="20">
        <f t="shared" si="906"/>
        <v>-3.706406816896235E-2</v>
      </c>
      <c r="AM80" s="20">
        <f t="shared" si="906"/>
        <v>2.1099230475424058E-2</v>
      </c>
      <c r="AN80" s="20">
        <f t="shared" si="906"/>
        <v>-8.6222644457980557E-3</v>
      </c>
      <c r="AO80" s="20">
        <f t="shared" si="906"/>
        <v>-7.4397307945313962E-2</v>
      </c>
      <c r="AP80" s="20">
        <f t="shared" si="906"/>
        <v>-2.479735411353734E-2</v>
      </c>
      <c r="AQ80" s="20">
        <f t="shared" si="906"/>
        <v>3.9593293328053614E-2</v>
      </c>
      <c r="AR80" s="20">
        <f t="shared" si="906"/>
        <v>-3.2706292002705362E-2</v>
      </c>
      <c r="AS80" s="20">
        <f t="shared" si="906"/>
        <v>1.0071876134617908E-2</v>
      </c>
      <c r="AT80" s="20">
        <f t="shared" si="906"/>
        <v>9.1403341067046062E-2</v>
      </c>
      <c r="AU80" s="20">
        <f t="shared" si="906"/>
        <v>-3.4622251292762973E-2</v>
      </c>
      <c r="AV80" s="20">
        <f t="shared" si="906"/>
        <v>-8.7327886240488817E-2</v>
      </c>
      <c r="AW80" s="20">
        <f t="shared" si="906"/>
        <v>-2.7122308646261084E-2</v>
      </c>
      <c r="AX80" s="20">
        <f t="shared" si="906"/>
        <v>6.6709508745753432E-2</v>
      </c>
      <c r="AY80" s="20">
        <f t="shared" si="906"/>
        <v>9.4097709914191974E-2</v>
      </c>
      <c r="AZ80" s="20">
        <f t="shared" si="906"/>
        <v>6.7544967157333158E-2</v>
      </c>
      <c r="BA80" s="20">
        <f t="shared" si="906"/>
        <v>1.8152863088134241E-2</v>
      </c>
      <c r="BB80" s="20">
        <f t="shared" si="906"/>
        <v>1.0321193616540159E-2</v>
      </c>
      <c r="BC80" s="20">
        <f t="shared" si="906"/>
        <v>-3.5392933795986514E-2</v>
      </c>
      <c r="BD80" s="20">
        <f t="shared" si="906"/>
        <v>-0.11724246683953332</v>
      </c>
      <c r="BE80" s="20">
        <f t="shared" si="906"/>
        <v>-2.8672473974929114E-2</v>
      </c>
      <c r="BF80" s="20">
        <f t="shared" si="906"/>
        <v>-1.5338435257842842E-2</v>
      </c>
      <c r="BG80" s="20">
        <f t="shared" si="906"/>
        <v>-7.0411144979792728E-2</v>
      </c>
      <c r="BH80" s="20">
        <f t="shared" si="906"/>
        <v>2.6294148832864073E-2</v>
      </c>
      <c r="BI80" s="20">
        <f t="shared" si="906"/>
        <v>1.2313445270421663E-2</v>
      </c>
      <c r="BJ80" s="20">
        <f t="shared" si="697"/>
        <v>0.1823216077604215</v>
      </c>
      <c r="BK80" s="20">
        <f t="shared" si="698"/>
        <v>7.9469083347042391E-2</v>
      </c>
      <c r="BL80" s="20">
        <f t="shared" si="698"/>
        <v>-4.790086384935055E-3</v>
      </c>
      <c r="BM80" s="20">
        <f t="shared" si="698"/>
        <v>1.1979324475442699E-2</v>
      </c>
      <c r="BN80" s="20">
        <f t="shared" si="698"/>
        <v>-3.3559210394789152E-2</v>
      </c>
      <c r="BO80" s="20">
        <f t="shared" si="699"/>
        <v>-3.7991331944753459E-2</v>
      </c>
      <c r="BP80" s="20">
        <f t="shared" si="700"/>
        <v>1.3143929585702097E-2</v>
      </c>
      <c r="BQ80" s="20">
        <f t="shared" si="701"/>
        <v>5.0580532365873898E-2</v>
      </c>
      <c r="BR80" s="20">
        <f t="shared" si="702"/>
        <v>4.8099919094453103E-3</v>
      </c>
      <c r="BS80" s="20">
        <f t="shared" si="703"/>
        <v>-6.4179535987284209E-2</v>
      </c>
      <c r="BT80" s="20">
        <f t="shared" si="704"/>
        <v>-3.4525768382525746E-2</v>
      </c>
      <c r="BU80" s="20">
        <f t="shared" si="705"/>
        <v>-6.149173079108794E-2</v>
      </c>
      <c r="BV80" s="20">
        <f t="shared" si="706"/>
        <v>4.8508598121984159E-2</v>
      </c>
      <c r="BW80" s="20">
        <f t="shared" si="707"/>
        <v>6.1637043902738275E-2</v>
      </c>
      <c r="BX80" s="20">
        <f t="shared" si="708"/>
        <v>-7.3350205070120356E-2</v>
      </c>
      <c r="BY80" s="20">
        <f t="shared" si="709"/>
        <v>-1.293898900050694E-2</v>
      </c>
      <c r="BZ80" s="20">
        <f t="shared" si="710"/>
        <v>6.4128028769192769E-2</v>
      </c>
      <c r="CA80" s="20">
        <f t="shared" si="711"/>
        <v>4.8564221526868234E-2</v>
      </c>
      <c r="CB80" s="20">
        <f t="shared" si="712"/>
        <v>-3.3602054310745144E-3</v>
      </c>
      <c r="CC80" s="20">
        <f t="shared" si="713"/>
        <v>-5.0275511475880164E-3</v>
      </c>
      <c r="CD80" s="20">
        <f t="shared" si="714"/>
        <v>3.3240797143146539E-2</v>
      </c>
      <c r="CE80" s="20">
        <f t="shared" si="715"/>
        <v>6.4600373211940454E-3</v>
      </c>
      <c r="CF80" s="20">
        <f t="shared" si="716"/>
        <v>-3.654402174262561E-2</v>
      </c>
      <c r="CG80" s="20">
        <f t="shared" si="717"/>
        <v>-9.8033620118233022E-3</v>
      </c>
      <c r="CH80" s="20">
        <f t="shared" si="718"/>
        <v>-0.2242560871531375</v>
      </c>
      <c r="CI80" s="20">
        <f t="shared" si="719"/>
        <v>0.11585136649651351</v>
      </c>
      <c r="CJ80" s="20">
        <f t="shared" si="720"/>
        <v>-1.4199326047280247E-2</v>
      </c>
      <c r="CK80" s="20">
        <f t="shared" si="721"/>
        <v>6.4579421673779391E-2</v>
      </c>
      <c r="CL80" s="20">
        <f t="shared" si="722"/>
        <v>-0.11289128192919351</v>
      </c>
      <c r="CM80" s="20">
        <f t="shared" si="723"/>
        <v>-6.2528717540131895E-2</v>
      </c>
      <c r="CN80" s="20">
        <f t="shared" si="724"/>
        <v>0.10784982185999792</v>
      </c>
      <c r="CO80" s="20">
        <f t="shared" si="725"/>
        <v>1.7732880105062021E-2</v>
      </c>
      <c r="CP80" s="20">
        <f t="shared" si="726"/>
        <v>3.6911021048505743E-2</v>
      </c>
      <c r="CQ80" s="20">
        <f t="shared" si="727"/>
        <v>-1.1573884554944458E-2</v>
      </c>
      <c r="CR80" s="20">
        <f t="shared" si="728"/>
        <v>9.9995456020770312E-2</v>
      </c>
      <c r="CS80" s="20">
        <f t="shared" si="729"/>
        <v>-1.4100268354598766E-3</v>
      </c>
      <c r="CT80" s="20">
        <f t="shared" si="730"/>
        <v>-0.12677628020321929</v>
      </c>
      <c r="CU80" s="20">
        <f t="shared" si="731"/>
        <v>8.9708198623831503E-2</v>
      </c>
      <c r="CV80" s="20">
        <f t="shared" si="732"/>
        <v>-1.6679499690232302E-2</v>
      </c>
      <c r="CW80" s="20">
        <f t="shared" si="733"/>
        <v>0.10594164508035342</v>
      </c>
      <c r="CX80" s="20">
        <f t="shared" si="734"/>
        <v>-2.7490559454850239E-2</v>
      </c>
      <c r="CY80" s="20">
        <f t="shared" si="735"/>
        <v>6.6511104452057435E-2</v>
      </c>
      <c r="CZ80" s="20">
        <f t="shared" si="736"/>
        <v>3.0100888429782202E-2</v>
      </c>
      <c r="DA80" s="20">
        <f t="shared" si="737"/>
        <v>-8.4732075417148778E-5</v>
      </c>
      <c r="DB80" s="20">
        <f t="shared" si="738"/>
        <v>2.7879724460817545E-3</v>
      </c>
      <c r="DC80" s="20">
        <f t="shared" si="739"/>
        <v>-2.9263715440774885E-3</v>
      </c>
      <c r="DD80" s="20">
        <f t="shared" si="740"/>
        <v>4.1231412186811145E-2</v>
      </c>
      <c r="DE80" s="20">
        <f t="shared" si="741"/>
        <v>5.499790954274042E-2</v>
      </c>
      <c r="DF80" s="20">
        <f t="shared" si="742"/>
        <v>4.4073366766252731E-2</v>
      </c>
      <c r="DG80" s="20">
        <f t="shared" si="743"/>
        <v>-2.8602842523026251E-2</v>
      </c>
      <c r="DH80" s="20">
        <f t="shared" si="744"/>
        <v>-2.3413994105891067E-2</v>
      </c>
      <c r="DI80" s="20">
        <f t="shared" si="745"/>
        <v>-4.1980836306397373E-2</v>
      </c>
      <c r="DJ80" s="20">
        <f t="shared" si="746"/>
        <v>-2.9240032885473055E-2</v>
      </c>
      <c r="DK80" s="20">
        <f t="shared" si="747"/>
        <v>3.819262794067213E-2</v>
      </c>
      <c r="DL80" s="20">
        <f t="shared" si="748"/>
        <v>5.5691529016465458E-2</v>
      </c>
      <c r="DM80" s="20">
        <f t="shared" si="749"/>
        <v>5.9200248243618914E-2</v>
      </c>
      <c r="DN80" s="20">
        <f t="shared" si="750"/>
        <v>-7.8096090497903337E-4</v>
      </c>
      <c r="DO80" s="20">
        <f t="shared" si="751"/>
        <v>-8.0386213195262735E-2</v>
      </c>
      <c r="DP80" s="20">
        <f t="shared" si="752"/>
        <v>-5.1591052804025539E-2</v>
      </c>
      <c r="DQ80" s="20">
        <f t="shared" si="753"/>
        <v>0.12328315268732326</v>
      </c>
      <c r="DR80" s="20">
        <f t="shared" si="754"/>
        <v>-5.4136341509217978E-2</v>
      </c>
      <c r="DS80" s="20">
        <f t="shared" si="755"/>
        <v>-2.8223393540306452E-3</v>
      </c>
      <c r="DT80" s="20">
        <f t="shared" si="756"/>
        <v>4.6987946077899911E-2</v>
      </c>
      <c r="DU80" s="20">
        <f t="shared" si="757"/>
        <v>8.767668009124141E-2</v>
      </c>
      <c r="DV80" s="20">
        <f t="shared" si="758"/>
        <v>7.3752665788978655E-2</v>
      </c>
      <c r="DW80" s="20">
        <f t="shared" si="759"/>
        <v>3.1282640587130484E-2</v>
      </c>
      <c r="DX80" s="20">
        <f t="shared" si="760"/>
        <v>-7.6126829968486187E-2</v>
      </c>
      <c r="DY80" s="20">
        <f t="shared" si="761"/>
        <v>3.2241688376394073E-2</v>
      </c>
      <c r="DZ80" s="20">
        <f t="shared" si="762"/>
        <v>1.534486709673244E-2</v>
      </c>
      <c r="EA80" s="20">
        <f t="shared" si="763"/>
        <v>-1.868851958264961E-2</v>
      </c>
      <c r="EB80" s="20">
        <f t="shared" si="764"/>
        <v>-1.8379514161373733E-2</v>
      </c>
      <c r="EC80" s="20">
        <f t="shared" si="765"/>
        <v>-6.1503209958306937E-2</v>
      </c>
      <c r="ED80" s="20">
        <f t="shared" si="766"/>
        <v>-2.3688552559499865E-3</v>
      </c>
      <c r="EE80" s="20">
        <f t="shared" si="767"/>
        <v>5.0763031557710114E-4</v>
      </c>
      <c r="EF80" s="20">
        <f t="shared" si="768"/>
        <v>-0.10310424889940173</v>
      </c>
      <c r="EG80" s="20">
        <f t="shared" si="769"/>
        <v>-0.13219276427806359</v>
      </c>
      <c r="EH80" s="20">
        <f t="shared" si="770"/>
        <v>-2.4321215498792625E-3</v>
      </c>
      <c r="EI80" s="20">
        <f t="shared" si="771"/>
        <v>4.5839037164778329E-2</v>
      </c>
      <c r="EJ80" s="20">
        <f t="shared" si="772"/>
        <v>0.12236596365215524</v>
      </c>
      <c r="EK80" s="20">
        <f t="shared" si="773"/>
        <v>1.9642755314202676E-2</v>
      </c>
      <c r="EL80" s="20">
        <f t="shared" si="774"/>
        <v>6.8848098238148747E-2</v>
      </c>
      <c r="EM80" s="20">
        <f t="shared" si="775"/>
        <v>-1.2856272325783902E-2</v>
      </c>
      <c r="EN80" s="20">
        <f t="shared" si="776"/>
        <v>-5.5799637299635885E-2</v>
      </c>
      <c r="EO80" s="20">
        <f t="shared" si="777"/>
        <v>5.7814160351725263E-2</v>
      </c>
      <c r="EP80" s="20">
        <f t="shared" si="778"/>
        <v>-1.148837390756885E-2</v>
      </c>
      <c r="EQ80" s="20">
        <f t="shared" si="779"/>
        <v>-1.884766993559106E-2</v>
      </c>
      <c r="ER80" s="20">
        <f t="shared" si="780"/>
        <v>-3.3466289581424835E-2</v>
      </c>
      <c r="ES80" s="20">
        <f t="shared" si="781"/>
        <v>1.4132101847827316E-2</v>
      </c>
      <c r="ET80" s="20">
        <f t="shared" si="782"/>
        <v>1.8549227183084271E-2</v>
      </c>
      <c r="EU80" s="20">
        <f t="shared" si="783"/>
        <v>2.0778541423313923E-2</v>
      </c>
      <c r="EV80" s="20">
        <f t="shared" si="784"/>
        <v>-6.622543904375322E-2</v>
      </c>
      <c r="EW80" s="20">
        <f t="shared" si="785"/>
        <v>2.6451228037145391E-3</v>
      </c>
      <c r="EX80" s="20">
        <f t="shared" si="786"/>
        <v>-8.9253627079033393E-4</v>
      </c>
      <c r="EY80" s="20">
        <f t="shared" si="787"/>
        <v>-5.3022812195938962E-2</v>
      </c>
      <c r="EZ80" s="20">
        <f t="shared" si="788"/>
        <v>-1.7042906907897781E-2</v>
      </c>
      <c r="FA80" s="20">
        <f t="shared" si="789"/>
        <v>-2.4741036385751758E-2</v>
      </c>
      <c r="FB80" s="20">
        <f t="shared" si="790"/>
        <v>3.5890503787191941E-2</v>
      </c>
      <c r="FC80" s="20">
        <f t="shared" si="791"/>
        <v>-4.8611694128982696E-3</v>
      </c>
      <c r="FD80" s="20">
        <f t="shared" si="792"/>
        <v>2.2777751686791525E-2</v>
      </c>
      <c r="FE80" s="20">
        <f t="shared" si="793"/>
        <v>-4.6339004954394358E-3</v>
      </c>
      <c r="FF80" s="20">
        <f t="shared" si="794"/>
        <v>-1.1142635175718341E-2</v>
      </c>
      <c r="FG80" s="20">
        <f t="shared" si="795"/>
        <v>2.2292491490889965E-2</v>
      </c>
      <c r="FH80" s="20">
        <f t="shared" si="796"/>
        <v>7.0706161506217668E-2</v>
      </c>
      <c r="FI80" s="20">
        <f t="shared" si="797"/>
        <v>-5.2346436167328703E-3</v>
      </c>
      <c r="FJ80" s="20">
        <f t="shared" si="798"/>
        <v>5.3284768505170499E-2</v>
      </c>
      <c r="FK80" s="20">
        <f t="shared" si="799"/>
        <v>8.6664619291503264E-3</v>
      </c>
      <c r="FL80" s="20">
        <f t="shared" si="800"/>
        <v>-5.895000725649302E-3</v>
      </c>
      <c r="FM80" s="20">
        <f t="shared" si="801"/>
        <v>-4.7000279336214534E-3</v>
      </c>
      <c r="FN80" s="20">
        <f t="shared" si="802"/>
        <v>-4.2310842161902618E-2</v>
      </c>
      <c r="FO80" s="20">
        <f t="shared" si="803"/>
        <v>-8.000056816222223E-2</v>
      </c>
      <c r="FP80" s="20">
        <f t="shared" si="804"/>
        <v>7.5719344391458554E-2</v>
      </c>
      <c r="FQ80" s="20">
        <f t="shared" si="805"/>
        <v>5.972273815578566E-2</v>
      </c>
      <c r="FR80" s="20">
        <f t="shared" si="806"/>
        <v>-1.2374197167704715E-2</v>
      </c>
      <c r="FS80" s="20">
        <f t="shared" si="807"/>
        <v>-4.0970040855691114E-2</v>
      </c>
      <c r="FT80" s="20">
        <f t="shared" si="808"/>
        <v>-8.0192487117832778E-3</v>
      </c>
      <c r="FU80" s="20">
        <f t="shared" si="809"/>
        <v>-3.969890665681497E-2</v>
      </c>
      <c r="FV80" s="20">
        <f t="shared" si="810"/>
        <v>6.0248392968926145E-2</v>
      </c>
      <c r="FW80" s="20">
        <f t="shared" si="811"/>
        <v>2.310844008875268E-2</v>
      </c>
      <c r="FX80" s="20">
        <f t="shared" si="812"/>
        <v>-5.7275480760052844E-2</v>
      </c>
      <c r="FY80" s="20">
        <f t="shared" si="813"/>
        <v>2.0381110555486082E-2</v>
      </c>
      <c r="FZ80" s="20">
        <f t="shared" si="814"/>
        <v>9.799318617934305E-2</v>
      </c>
      <c r="GA80" s="20">
        <f t="shared" si="815"/>
        <v>2.9547977000259351E-2</v>
      </c>
      <c r="GB80" s="20">
        <f t="shared" si="816"/>
        <v>5.2908688192754294E-3</v>
      </c>
      <c r="GC80" s="20">
        <f t="shared" si="817"/>
        <v>4.2113071791818335E-3</v>
      </c>
      <c r="GD80" s="20">
        <f t="shared" si="818"/>
        <v>6.1928051867236489E-2</v>
      </c>
      <c r="GE80" s="20">
        <f t="shared" si="819"/>
        <v>-6.0882418134071692E-3</v>
      </c>
      <c r="GF80" s="20">
        <f t="shared" si="820"/>
        <v>-7.7476015732863557E-3</v>
      </c>
      <c r="GG80" s="20">
        <f t="shared" si="821"/>
        <v>2.2315748651252187E-2</v>
      </c>
      <c r="GH80" s="20">
        <f t="shared" si="822"/>
        <v>-1.4646057295702564E-2</v>
      </c>
      <c r="GI80" s="20">
        <f t="shared" si="823"/>
        <v>-1.2295748188446809E-2</v>
      </c>
      <c r="GJ80" s="20">
        <f t="shared" si="824"/>
        <v>1.2087459797727185E-3</v>
      </c>
      <c r="GK80" s="20">
        <f t="shared" si="825"/>
        <v>-1.3250456476855965E-2</v>
      </c>
      <c r="GL80" s="20">
        <f t="shared" si="826"/>
        <v>3.6753843962086918E-2</v>
      </c>
      <c r="GM80" s="20">
        <f t="shared" si="827"/>
        <v>-2.7421490644169655E-2</v>
      </c>
      <c r="GN80" s="20">
        <f t="shared" si="828"/>
        <v>3.7549993093318745E-2</v>
      </c>
      <c r="GO80" s="20">
        <f t="shared" si="829"/>
        <v>-2.1980190408907974E-2</v>
      </c>
      <c r="GP80" s="20">
        <f t="shared" si="830"/>
        <v>-3.951541998594732E-2</v>
      </c>
      <c r="GQ80" s="20">
        <f t="shared" si="831"/>
        <v>3.1745215492950507E-2</v>
      </c>
      <c r="GR80" s="20">
        <f t="shared" si="832"/>
        <v>3.1611868717301039E-2</v>
      </c>
      <c r="GS80" s="20">
        <f t="shared" si="833"/>
        <v>-9.1888197928376991E-3</v>
      </c>
      <c r="GT80" s="20">
        <f t="shared" si="834"/>
        <v>1.5079818472435447E-2</v>
      </c>
      <c r="GU80" s="20">
        <f t="shared" si="835"/>
        <v>-2.2542226753761607E-2</v>
      </c>
      <c r="GV80" s="20">
        <f t="shared" si="836"/>
        <v>3.5851652391398758E-3</v>
      </c>
      <c r="GW80" s="20">
        <f t="shared" si="837"/>
        <v>-4.5439890651365999E-2</v>
      </c>
      <c r="GX80" s="20">
        <f t="shared" si="838"/>
        <v>5.2345901988990473E-3</v>
      </c>
      <c r="GY80" s="20">
        <f t="shared" si="839"/>
        <v>-1.2472283305644094E-2</v>
      </c>
      <c r="GZ80" s="20">
        <f t="shared" si="840"/>
        <v>1.1332547052620434E-3</v>
      </c>
      <c r="HA80" s="20">
        <f t="shared" si="841"/>
        <v>4.1869274640151666E-3</v>
      </c>
      <c r="HB80" s="20">
        <f t="shared" si="842"/>
        <v>-9.2624979811830599E-3</v>
      </c>
      <c r="HC80" s="20">
        <f t="shared" si="843"/>
        <v>3.7055561626270217E-2</v>
      </c>
      <c r="HD80" s="20">
        <f t="shared" si="844"/>
        <v>2.3337143242174729E-2</v>
      </c>
      <c r="HE80" s="20">
        <f t="shared" si="845"/>
        <v>-4.155584666227452E-3</v>
      </c>
      <c r="HF80" s="20">
        <f t="shared" si="846"/>
        <v>5.59777549295013E-2</v>
      </c>
      <c r="HG80" s="20">
        <f t="shared" si="847"/>
        <v>-3.4424388473466294E-2</v>
      </c>
      <c r="HH80" s="20">
        <f t="shared" si="848"/>
        <v>2.325614479469662E-3</v>
      </c>
      <c r="HI80" s="20">
        <f t="shared" si="849"/>
        <v>8.7153486422888449E-3</v>
      </c>
      <c r="HJ80" s="20">
        <f t="shared" si="850"/>
        <v>-2.0947273244826703E-2</v>
      </c>
      <c r="HK80" s="20">
        <f t="shared" si="851"/>
        <v>-1.2632866814655697E-2</v>
      </c>
      <c r="HL80" s="20">
        <f t="shared" si="852"/>
        <v>-3.2603534650749944E-2</v>
      </c>
      <c r="HM80" s="20">
        <f t="shared" si="853"/>
        <v>1.4402036348836189E-2</v>
      </c>
      <c r="HN80" s="20">
        <f t="shared" si="854"/>
        <v>2.3037917323926571E-2</v>
      </c>
      <c r="HO80" s="20">
        <f t="shared" si="855"/>
        <v>1.1587223136027891E-2</v>
      </c>
      <c r="HP80" s="20">
        <f t="shared" si="856"/>
        <v>-9.8391697134047051E-3</v>
      </c>
      <c r="HQ80" s="20">
        <f t="shared" si="857"/>
        <v>3.6451289069048265E-3</v>
      </c>
      <c r="HR80" s="20">
        <f t="shared" si="858"/>
        <v>1.3739826964936031E-2</v>
      </c>
      <c r="HS80" s="20">
        <f t="shared" si="859"/>
        <v>-1.7776247462033212E-2</v>
      </c>
      <c r="HT80" s="20">
        <f t="shared" si="860"/>
        <v>-3.3688681694043932E-2</v>
      </c>
      <c r="HU80" s="20">
        <f t="shared" si="861"/>
        <v>-6.8786820337710886E-2</v>
      </c>
      <c r="HV80" s="20">
        <f t="shared" si="862"/>
        <v>-2.1219953309618567E-2</v>
      </c>
      <c r="HW80" s="20">
        <f t="shared" si="863"/>
        <v>-4.5129862406446342E-2</v>
      </c>
      <c r="HX80" s="20">
        <f t="shared" si="864"/>
        <v>-2.8761194375745758E-2</v>
      </c>
      <c r="HY80" s="20">
        <f t="shared" si="865"/>
        <v>1.4396786630508807E-2</v>
      </c>
      <c r="HZ80" s="20">
        <f t="shared" si="866"/>
        <v>3.1332782646144031E-2</v>
      </c>
      <c r="IA80" s="20">
        <f t="shared" si="867"/>
        <v>-2.9564192556310598E-3</v>
      </c>
      <c r="IB80" s="20">
        <f t="shared" si="868"/>
        <v>-2.3256890344910408E-2</v>
      </c>
      <c r="IC80" s="20">
        <f t="shared" si="869"/>
        <v>-2.0158820671309585E-2</v>
      </c>
      <c r="ID80" s="20">
        <f t="shared" si="870"/>
        <v>-4.0211918036481276E-3</v>
      </c>
      <c r="IE80" s="20">
        <f t="shared" si="871"/>
        <v>-8.2050186051616736E-2</v>
      </c>
      <c r="IF80" s="20">
        <f t="shared" si="872"/>
        <v>-4.6107651291515617E-2</v>
      </c>
      <c r="IG80" s="20">
        <f t="shared" si="873"/>
        <v>-6.7820681374717195E-2</v>
      </c>
      <c r="IH80" s="20">
        <f t="shared" si="874"/>
        <v>-2.718167424073914E-2</v>
      </c>
      <c r="II80" s="20">
        <f t="shared" si="875"/>
        <v>4.5233029283169524E-2</v>
      </c>
      <c r="IJ80" s="20">
        <f t="shared" si="876"/>
        <v>9.7125811597005285E-3</v>
      </c>
      <c r="IK80" s="20">
        <f t="shared" si="877"/>
        <v>0.10351448805659813</v>
      </c>
      <c r="IL80" s="20">
        <f t="shared" si="878"/>
        <v>-5.393566946304662E-3</v>
      </c>
      <c r="IM80" s="20">
        <f t="shared" si="879"/>
        <v>2.2602835053230574E-2</v>
      </c>
      <c r="IN80" s="20">
        <f t="shared" si="880"/>
        <v>-6.912240919847823E-2</v>
      </c>
      <c r="IO80" s="20">
        <f t="shared" si="881"/>
        <v>-1.5392211289472657E-2</v>
      </c>
      <c r="IP80" s="20">
        <f t="shared" si="882"/>
        <v>9.1534173168401622E-3</v>
      </c>
      <c r="IQ80" s="20">
        <f t="shared" si="883"/>
        <v>-5.0303261999177229E-2</v>
      </c>
      <c r="IR80" s="20">
        <f t="shared" si="884"/>
        <v>-3.1523372458164611E-2</v>
      </c>
      <c r="IS80" s="20">
        <f t="shared" si="883"/>
        <v>-6.7158451547832509E-2</v>
      </c>
      <c r="IT80" s="20">
        <f t="shared" si="883"/>
        <v>2.8643970770151794E-2</v>
      </c>
      <c r="IU80" s="20">
        <f t="shared" si="883"/>
        <v>-1.4761040018381744E-2</v>
      </c>
      <c r="IV80" s="20">
        <f t="shared" si="883"/>
        <v>1.5145077856398625E-2</v>
      </c>
      <c r="IW80" s="20">
        <f t="shared" si="883"/>
        <v>1.0853778517095236E-2</v>
      </c>
      <c r="IX80" s="20">
        <f t="shared" si="883"/>
        <v>7.7120151850676111E-2</v>
      </c>
      <c r="IY80" s="20">
        <f t="shared" si="883"/>
        <v>-3.7896166925238339E-2</v>
      </c>
      <c r="IZ80" s="20">
        <f t="shared" si="883"/>
        <v>2.4771180174947283E-3</v>
      </c>
      <c r="JA80" s="20">
        <f t="shared" si="883"/>
        <v>3.4599440460537867E-2</v>
      </c>
      <c r="JB80" s="20">
        <f t="shared" si="883"/>
        <v>3.6490660461899971E-2</v>
      </c>
      <c r="JC80" s="20">
        <f t="shared" si="883"/>
        <v>-1.0256475894732331E-2</v>
      </c>
      <c r="JD80" s="20">
        <f t="shared" si="883"/>
        <v>-1.4593408454852907E-2</v>
      </c>
      <c r="JE80" s="20">
        <f t="shared" si="883"/>
        <v>7.4514280514395903E-2</v>
      </c>
      <c r="JF80" s="20">
        <f t="shared" si="883"/>
        <v>7.2202369102844166E-2</v>
      </c>
      <c r="JG80" s="20">
        <f t="shared" si="883"/>
        <v>6.3669675561994765E-4</v>
      </c>
      <c r="JH80" s="20">
        <f t="shared" si="883"/>
        <v>1.3252420387865893E-2</v>
      </c>
      <c r="JI80" s="20">
        <f t="shared" si="883"/>
        <v>6.7872006261846529E-2</v>
      </c>
      <c r="JJ80" s="20">
        <f t="shared" si="883"/>
        <v>-1.3672037351995958E-2</v>
      </c>
      <c r="JK80" s="20">
        <f t="shared" si="883"/>
        <v>4.7562936418983348E-2</v>
      </c>
      <c r="JL80" s="20">
        <f t="shared" si="883"/>
        <v>-5.3084429116822762E-2</v>
      </c>
      <c r="JM80" s="20">
        <f t="shared" si="883"/>
        <v>-8.2072650772463174E-2</v>
      </c>
      <c r="JN80" s="20">
        <f t="shared" si="885"/>
        <v>0.12009224303528954</v>
      </c>
      <c r="JO80" s="20">
        <f t="shared" si="885"/>
        <v>-1.5679824175663049E-2</v>
      </c>
      <c r="JP80" s="20">
        <f t="shared" ref="JP80:KM80" si="907">JP70/JO70-1</f>
        <v>-2.6345332431653712E-2</v>
      </c>
      <c r="JQ80" s="20">
        <f t="shared" si="907"/>
        <v>-4.4411987051622859E-2</v>
      </c>
      <c r="JR80" s="20">
        <f t="shared" si="907"/>
        <v>-6.7214919281876284E-2</v>
      </c>
      <c r="JS80" s="20">
        <f t="shared" si="907"/>
        <v>5.0667197991625557E-2</v>
      </c>
      <c r="JT80" s="20">
        <f t="shared" si="907"/>
        <v>-2.141125786895659E-2</v>
      </c>
      <c r="JU80" s="20">
        <f t="shared" si="907"/>
        <v>-2.8918007253107669E-2</v>
      </c>
      <c r="JV80" s="20">
        <f t="shared" si="907"/>
        <v>2.7759595084680733E-2</v>
      </c>
      <c r="JW80" s="20">
        <f t="shared" si="907"/>
        <v>1.8861081064023733E-2</v>
      </c>
      <c r="JX80" s="20">
        <f t="shared" si="907"/>
        <v>1.7560824868157354E-2</v>
      </c>
      <c r="JY80" s="20">
        <f t="shared" si="907"/>
        <v>6.0861267622061233E-2</v>
      </c>
      <c r="JZ80" s="20">
        <f t="shared" si="907"/>
        <v>-3.972035225470183E-4</v>
      </c>
      <c r="KA80" s="20">
        <f t="shared" si="907"/>
        <v>-2.6248429635743031E-2</v>
      </c>
      <c r="KB80" s="20">
        <f t="shared" si="907"/>
        <v>-3.7358267242255772E-2</v>
      </c>
      <c r="KC80" s="20">
        <f t="shared" si="907"/>
        <v>5.4205441178446057E-2</v>
      </c>
      <c r="KD80" s="20">
        <f t="shared" si="907"/>
        <v>-8.950509653364902E-2</v>
      </c>
      <c r="KE80" s="20">
        <f t="shared" si="907"/>
        <v>1.1005466585616297E-3</v>
      </c>
      <c r="KF80" s="20">
        <f t="shared" si="907"/>
        <v>-2.377216316136932E-2</v>
      </c>
      <c r="KG80" s="20">
        <f t="shared" si="907"/>
        <v>4.8823919926824111E-2</v>
      </c>
      <c r="KH80" s="20">
        <f t="shared" si="907"/>
        <v>2.3802237432553941E-2</v>
      </c>
      <c r="KI80" s="20">
        <f t="shared" si="907"/>
        <v>5.8654320347594435E-2</v>
      </c>
      <c r="KJ80" s="20">
        <f t="shared" si="907"/>
        <v>0.10561510962873255</v>
      </c>
      <c r="KK80" s="20">
        <f t="shared" si="907"/>
        <v>7.6719554406117219E-3</v>
      </c>
      <c r="KL80" s="20">
        <f t="shared" si="907"/>
        <v>4.8381994469290701E-2</v>
      </c>
      <c r="KM80" s="20">
        <f t="shared" si="907"/>
        <v>-8.4024370025079786E-2</v>
      </c>
      <c r="KN80" s="20">
        <f t="shared" si="887"/>
        <v>-5.2625699663380932E-2</v>
      </c>
      <c r="KO80" s="20">
        <f t="shared" si="888"/>
        <v>-4.2629343461271563E-2</v>
      </c>
      <c r="KP80" s="20">
        <f t="shared" si="888"/>
        <v>-6.0700623017338584E-2</v>
      </c>
      <c r="KQ80" s="20">
        <f t="shared" si="888"/>
        <v>3.0605449488967373E-2</v>
      </c>
      <c r="KR80" s="20">
        <f t="shared" si="888"/>
        <v>2.5204264134236265E-2</v>
      </c>
      <c r="KS80" s="20">
        <f t="shared" si="888"/>
        <v>-3.4522307393511587E-2</v>
      </c>
      <c r="KT80" s="20">
        <f t="shared" si="888"/>
        <v>-1.9867290321918807E-2</v>
      </c>
      <c r="KU80" s="20">
        <f t="shared" si="888"/>
        <v>7.1531348665547778E-2</v>
      </c>
      <c r="KV80" s="20">
        <f t="shared" si="888"/>
        <v>-2.5112792349251567E-2</v>
      </c>
      <c r="KW80" s="20">
        <f t="shared" si="888"/>
        <v>2.5256765145716509E-2</v>
      </c>
      <c r="KX80" s="20">
        <f t="shared" si="888"/>
        <v>5.6500688614304906E-2</v>
      </c>
      <c r="KY80" s="20">
        <f t="shared" si="888"/>
        <v>-2.8394306527597668E-2</v>
      </c>
      <c r="KZ80" s="20">
        <f t="shared" si="888"/>
        <v>-9.0787833045545274E-2</v>
      </c>
      <c r="LA80" s="20">
        <f t="shared" si="888"/>
        <v>-3.2585290398331357E-2</v>
      </c>
      <c r="LB80" s="20">
        <f t="shared" si="888"/>
        <v>2.5966269962916622E-2</v>
      </c>
      <c r="LC80" s="20">
        <f t="shared" si="888"/>
        <v>4.975267459350885E-2</v>
      </c>
      <c r="LD80" s="20">
        <f t="shared" si="888"/>
        <v>1.8257320250497866E-2</v>
      </c>
      <c r="LE80" s="20">
        <f t="shared" si="888"/>
        <v>4.2191232920834487E-2</v>
      </c>
      <c r="LF80" s="20">
        <f t="shared" si="888"/>
        <v>-6.7728985605967074E-3</v>
      </c>
      <c r="LG80" s="20">
        <f t="shared" si="888"/>
        <v>4.2058068344060784E-2</v>
      </c>
      <c r="LH80" s="20">
        <f t="shared" si="888"/>
        <v>1.0820935821416411E-2</v>
      </c>
      <c r="LI80" s="20">
        <f t="shared" si="888"/>
        <v>1.4087394546845156E-2</v>
      </c>
      <c r="LJ80" s="20">
        <f t="shared" si="888"/>
        <v>6.8185221376579896E-3</v>
      </c>
      <c r="LK80" s="20">
        <f t="shared" si="888"/>
        <v>-2.400847847512444E-2</v>
      </c>
      <c r="LL80" s="20">
        <f t="shared" si="888"/>
        <v>-6.7115157199818753E-2</v>
      </c>
      <c r="LM80" s="20">
        <f t="shared" si="888"/>
        <v>1.8714692573629232E-2</v>
      </c>
      <c r="LN80" s="20">
        <f t="shared" si="888"/>
        <v>1.675093871071609E-2</v>
      </c>
      <c r="LO80" s="20">
        <f t="shared" si="888"/>
        <v>5.115068330789807E-2</v>
      </c>
      <c r="LP80" s="20">
        <f t="shared" si="888"/>
        <v>4.0372197992799563E-4</v>
      </c>
      <c r="LQ80" s="20">
        <f t="shared" si="888"/>
        <v>3.0345278773590501E-2</v>
      </c>
      <c r="LR80" s="20">
        <f t="shared" si="888"/>
        <v>-3.5993382765782678E-2</v>
      </c>
      <c r="LS80" s="20">
        <f t="shared" si="888"/>
        <v>-4.6995036260325529E-3</v>
      </c>
      <c r="LT80" s="20">
        <f t="shared" si="888"/>
        <v>9.1219839934457703E-3</v>
      </c>
      <c r="LU80" s="20">
        <f t="shared" si="888"/>
        <v>-6.8867153467931042E-2</v>
      </c>
      <c r="LV80" s="20">
        <f t="shared" si="888"/>
        <v>-3.7239883241568794E-2</v>
      </c>
      <c r="LW80" s="20">
        <f t="shared" si="888"/>
        <v>1.4339287002639534E-2</v>
      </c>
      <c r="LX80" s="20">
        <f t="shared" si="888"/>
        <v>-1.9394385515508095E-2</v>
      </c>
      <c r="LY80" s="20">
        <f t="shared" si="899"/>
        <v>1.5562105484156596E-2</v>
      </c>
      <c r="LZ80" s="20">
        <f t="shared" si="899"/>
        <v>-1.0973815946851873E-2</v>
      </c>
      <c r="MA80" s="20">
        <f t="shared" si="899"/>
        <v>5.8822779651030999E-3</v>
      </c>
      <c r="MB80" s="20">
        <f t="shared" si="899"/>
        <v>1.4356182540993689E-2</v>
      </c>
      <c r="MC80" s="20">
        <f t="shared" si="899"/>
        <v>4.7102151163134209E-2</v>
      </c>
      <c r="MD80" s="20">
        <f t="shared" si="899"/>
        <v>2.5188565511328642E-2</v>
      </c>
      <c r="ME80" s="20">
        <f t="shared" si="899"/>
        <v>-3.0389072881890078E-3</v>
      </c>
      <c r="MF80" s="20">
        <f t="shared" si="899"/>
        <v>3.6954513253236287E-2</v>
      </c>
      <c r="MG80" s="20">
        <f t="shared" si="899"/>
        <v>7.6522339427260722E-3</v>
      </c>
      <c r="MH80" s="20">
        <f t="shared" si="899"/>
        <v>1.5012546384994607E-2</v>
      </c>
      <c r="MI80" s="20">
        <f t="shared" si="899"/>
        <v>-2.0344117394095029E-2</v>
      </c>
      <c r="MJ80" s="20">
        <f t="shared" si="899"/>
        <v>-1.3468325459919495E-2</v>
      </c>
      <c r="MK80" s="20">
        <f t="shared" si="899"/>
        <v>-2.4689663049301203E-2</v>
      </c>
      <c r="ML80" s="20">
        <f t="shared" si="899"/>
        <v>7.8013813809125754E-3</v>
      </c>
      <c r="MM80" s="20">
        <f t="shared" si="899"/>
        <v>-2.3484621527991245E-2</v>
      </c>
      <c r="MN80" s="20">
        <f t="shared" si="899"/>
        <v>5.1523052689895765E-2</v>
      </c>
      <c r="MO80" s="20">
        <f t="shared" si="899"/>
        <v>5.0871315774236869E-3</v>
      </c>
      <c r="MP80" s="20">
        <f t="shared" si="899"/>
        <v>-1.9025408591576531E-2</v>
      </c>
      <c r="MQ80" s="20">
        <f t="shared" si="899"/>
        <v>-2.9950054874016474E-2</v>
      </c>
      <c r="MR80" s="20">
        <f t="shared" si="899"/>
        <v>1.8912459290013395E-2</v>
      </c>
      <c r="MS80" s="20">
        <f t="shared" si="899"/>
        <v>-9.5903433070035904E-3</v>
      </c>
      <c r="MT80" s="20">
        <f t="shared" si="899"/>
        <v>4.6511975150705931E-2</v>
      </c>
      <c r="MU80" s="20">
        <f t="shared" si="899"/>
        <v>-3.7710782423139411E-2</v>
      </c>
      <c r="MV80" s="20">
        <f t="shared" si="899"/>
        <v>-2.2355678652830391E-2</v>
      </c>
      <c r="MW80" s="20">
        <f t="shared" si="899"/>
        <v>-3.2306201043006744E-2</v>
      </c>
      <c r="MX80" s="20">
        <f t="shared" si="899"/>
        <v>4.1183259061172706E-3</v>
      </c>
      <c r="MY80" s="20">
        <f t="shared" si="899"/>
        <v>2.3698789220127914E-3</v>
      </c>
      <c r="MZ80" s="20">
        <f t="shared" si="899"/>
        <v>-6.2593497794148911E-3</v>
      </c>
      <c r="NA80" s="20">
        <f t="shared" si="899"/>
        <v>-4.4475893863582638E-2</v>
      </c>
      <c r="NB80" s="20">
        <f t="shared" si="899"/>
        <v>-1.2378584742063548E-2</v>
      </c>
      <c r="NC80" s="20">
        <f t="shared" si="899"/>
        <v>2.657056416672221E-2</v>
      </c>
      <c r="ND80" s="20">
        <f t="shared" si="899"/>
        <v>-1.9191431381157531E-2</v>
      </c>
      <c r="NE80" s="20">
        <f t="shared" si="899"/>
        <v>-2.0399233250466331E-2</v>
      </c>
      <c r="NF80" s="20">
        <f t="shared" si="899"/>
        <v>-1.868221040584328E-2</v>
      </c>
      <c r="NG80" s="20">
        <f t="shared" si="899"/>
        <v>-3.5789404643107425E-2</v>
      </c>
      <c r="NH80" s="20">
        <f t="shared" si="890"/>
        <v>-1.6014990016061326E-2</v>
      </c>
      <c r="NI80" s="20">
        <f t="shared" si="890"/>
        <v>1.2136433955832526E-2</v>
      </c>
      <c r="NJ80" s="20">
        <f t="shared" ref="NJ80:NU80" si="908">NJ70/NI70-1</f>
        <v>-7.6836296338018695E-3</v>
      </c>
      <c r="NK80" s="20">
        <f t="shared" si="908"/>
        <v>-2.7111554253714254E-2</v>
      </c>
      <c r="NL80" s="20">
        <f t="shared" si="908"/>
        <v>1.1669661479600801E-2</v>
      </c>
      <c r="NM80" s="20">
        <f t="shared" si="908"/>
        <v>-1.0897889167885033E-2</v>
      </c>
      <c r="NN80" s="20">
        <f t="shared" si="908"/>
        <v>2.8808473497936138E-2</v>
      </c>
      <c r="NO80" s="20">
        <f t="shared" si="908"/>
        <v>4.5809991549757845E-2</v>
      </c>
      <c r="NP80" s="20">
        <f t="shared" si="908"/>
        <v>3.7769362815183394E-2</v>
      </c>
      <c r="NQ80" s="20">
        <f t="shared" si="908"/>
        <v>1.7753163622809209E-2</v>
      </c>
      <c r="NR80" s="20">
        <f t="shared" si="908"/>
        <v>2.3888077249520023E-2</v>
      </c>
      <c r="NS80" s="20">
        <f t="shared" si="908"/>
        <v>-2.1477031662468615E-2</v>
      </c>
      <c r="NT80" s="20">
        <f t="shared" si="908"/>
        <v>-5.0053200743496506E-2</v>
      </c>
      <c r="NU80" s="20">
        <f t="shared" si="908"/>
        <v>2.9233095075816395E-2</v>
      </c>
    </row>
    <row r="81" spans="1:385" ht="9.75" customHeight="1" outlineLevel="1" thickBot="1" x14ac:dyDescent="0.9"/>
    <row r="82" spans="1:385" ht="15.5" outlineLevel="1" thickBot="1" x14ac:dyDescent="0.9">
      <c r="A82" s="9" t="str">
        <f>Resumo!$C$142</f>
        <v>SP - variação t/t-12 (%)</v>
      </c>
      <c r="B82" s="9">
        <f t="shared" ref="B82:BL82" si="909">B$5</f>
        <v>34486</v>
      </c>
      <c r="C82" s="9">
        <f t="shared" si="909"/>
        <v>34516</v>
      </c>
      <c r="D82" s="9">
        <f t="shared" si="909"/>
        <v>34547</v>
      </c>
      <c r="E82" s="9">
        <f t="shared" si="909"/>
        <v>34578</v>
      </c>
      <c r="F82" s="9">
        <f t="shared" si="909"/>
        <v>34608</v>
      </c>
      <c r="G82" s="9">
        <f t="shared" si="909"/>
        <v>34639</v>
      </c>
      <c r="H82" s="9">
        <f t="shared" si="909"/>
        <v>34669</v>
      </c>
      <c r="I82" s="9">
        <f t="shared" si="909"/>
        <v>34700</v>
      </c>
      <c r="J82" s="9">
        <f t="shared" si="909"/>
        <v>34731</v>
      </c>
      <c r="K82" s="9">
        <f t="shared" si="909"/>
        <v>34759</v>
      </c>
      <c r="L82" s="9">
        <f t="shared" si="909"/>
        <v>34790</v>
      </c>
      <c r="M82" s="9">
        <f t="shared" si="909"/>
        <v>34820</v>
      </c>
      <c r="N82" s="9">
        <f t="shared" si="909"/>
        <v>34851</v>
      </c>
      <c r="O82" s="9">
        <f t="shared" si="909"/>
        <v>34881</v>
      </c>
      <c r="P82" s="9">
        <f t="shared" si="909"/>
        <v>34912</v>
      </c>
      <c r="Q82" s="9">
        <f t="shared" si="909"/>
        <v>34943</v>
      </c>
      <c r="R82" s="9">
        <f t="shared" si="909"/>
        <v>34973</v>
      </c>
      <c r="S82" s="9">
        <f t="shared" si="909"/>
        <v>35004</v>
      </c>
      <c r="T82" s="9">
        <f t="shared" si="909"/>
        <v>35034</v>
      </c>
      <c r="U82" s="9">
        <f t="shared" si="909"/>
        <v>35065</v>
      </c>
      <c r="V82" s="9">
        <f t="shared" si="909"/>
        <v>35096</v>
      </c>
      <c r="W82" s="9">
        <f t="shared" si="909"/>
        <v>35125</v>
      </c>
      <c r="X82" s="9">
        <f t="shared" si="909"/>
        <v>35156</v>
      </c>
      <c r="Y82" s="9">
        <f t="shared" si="909"/>
        <v>35186</v>
      </c>
      <c r="Z82" s="9">
        <f t="shared" si="909"/>
        <v>35217</v>
      </c>
      <c r="AA82" s="9">
        <f t="shared" si="909"/>
        <v>35247</v>
      </c>
      <c r="AB82" s="9">
        <f t="shared" si="909"/>
        <v>35278</v>
      </c>
      <c r="AC82" s="9">
        <f t="shared" si="909"/>
        <v>35309</v>
      </c>
      <c r="AD82" s="9">
        <f t="shared" si="909"/>
        <v>35339</v>
      </c>
      <c r="AE82" s="9">
        <f t="shared" si="909"/>
        <v>35370</v>
      </c>
      <c r="AF82" s="9">
        <f t="shared" si="909"/>
        <v>35400</v>
      </c>
      <c r="AG82" s="9">
        <f t="shared" si="909"/>
        <v>35431</v>
      </c>
      <c r="AH82" s="9">
        <f t="shared" si="909"/>
        <v>35462</v>
      </c>
      <c r="AI82" s="9">
        <f t="shared" si="909"/>
        <v>35490</v>
      </c>
      <c r="AJ82" s="9">
        <f t="shared" si="909"/>
        <v>35521</v>
      </c>
      <c r="AK82" s="9">
        <f t="shared" si="909"/>
        <v>35551</v>
      </c>
      <c r="AL82" s="9">
        <f t="shared" si="909"/>
        <v>35582</v>
      </c>
      <c r="AM82" s="9">
        <f t="shared" si="909"/>
        <v>35612</v>
      </c>
      <c r="AN82" s="9">
        <f t="shared" si="909"/>
        <v>35643</v>
      </c>
      <c r="AO82" s="9">
        <f t="shared" si="909"/>
        <v>35674</v>
      </c>
      <c r="AP82" s="9">
        <f t="shared" si="909"/>
        <v>35704</v>
      </c>
      <c r="AQ82" s="9">
        <f t="shared" si="909"/>
        <v>35735</v>
      </c>
      <c r="AR82" s="9">
        <f t="shared" si="909"/>
        <v>35765</v>
      </c>
      <c r="AS82" s="9">
        <f t="shared" si="909"/>
        <v>35796</v>
      </c>
      <c r="AT82" s="9">
        <f t="shared" si="909"/>
        <v>35827</v>
      </c>
      <c r="AU82" s="9">
        <f t="shared" si="909"/>
        <v>35855</v>
      </c>
      <c r="AV82" s="9">
        <f t="shared" si="909"/>
        <v>35886</v>
      </c>
      <c r="AW82" s="9">
        <f t="shared" si="909"/>
        <v>35916</v>
      </c>
      <c r="AX82" s="9">
        <f t="shared" si="909"/>
        <v>35947</v>
      </c>
      <c r="AY82" s="9">
        <f t="shared" si="909"/>
        <v>35977</v>
      </c>
      <c r="AZ82" s="9">
        <f t="shared" si="909"/>
        <v>36008</v>
      </c>
      <c r="BA82" s="9">
        <f t="shared" si="909"/>
        <v>36039</v>
      </c>
      <c r="BB82" s="9">
        <f t="shared" si="909"/>
        <v>36069</v>
      </c>
      <c r="BC82" s="9">
        <f t="shared" si="909"/>
        <v>36100</v>
      </c>
      <c r="BD82" s="9">
        <f t="shared" si="909"/>
        <v>36130</v>
      </c>
      <c r="BE82" s="9">
        <f t="shared" si="909"/>
        <v>36161</v>
      </c>
      <c r="BF82" s="9">
        <f t="shared" si="909"/>
        <v>36192</v>
      </c>
      <c r="BG82" s="9">
        <f t="shared" si="909"/>
        <v>36220</v>
      </c>
      <c r="BH82" s="9">
        <f t="shared" si="909"/>
        <v>36251</v>
      </c>
      <c r="BI82" s="9">
        <f t="shared" si="909"/>
        <v>36281</v>
      </c>
      <c r="BJ82" s="9">
        <f t="shared" si="909"/>
        <v>36312</v>
      </c>
      <c r="BK82" s="9">
        <f t="shared" si="909"/>
        <v>36342</v>
      </c>
      <c r="BL82" s="9">
        <f t="shared" si="909"/>
        <v>36373</v>
      </c>
      <c r="BM82" s="9">
        <f>BM$5</f>
        <v>36404</v>
      </c>
      <c r="BN82" s="9">
        <f>BN$5</f>
        <v>36434</v>
      </c>
      <c r="BO82" s="9">
        <f t="shared" ref="BO82:DZ82" si="910">BO$5</f>
        <v>36465</v>
      </c>
      <c r="BP82" s="9">
        <f t="shared" si="910"/>
        <v>36495</v>
      </c>
      <c r="BQ82" s="9">
        <f t="shared" si="910"/>
        <v>36526</v>
      </c>
      <c r="BR82" s="9">
        <f t="shared" si="910"/>
        <v>36557</v>
      </c>
      <c r="BS82" s="9">
        <f t="shared" si="910"/>
        <v>36586</v>
      </c>
      <c r="BT82" s="9">
        <f t="shared" si="910"/>
        <v>36617</v>
      </c>
      <c r="BU82" s="9">
        <f t="shared" si="910"/>
        <v>36647</v>
      </c>
      <c r="BV82" s="9">
        <f t="shared" si="910"/>
        <v>36678</v>
      </c>
      <c r="BW82" s="9">
        <f t="shared" si="910"/>
        <v>36708</v>
      </c>
      <c r="BX82" s="9">
        <f t="shared" si="910"/>
        <v>36739</v>
      </c>
      <c r="BY82" s="9">
        <f t="shared" si="910"/>
        <v>36770</v>
      </c>
      <c r="BZ82" s="9">
        <f t="shared" si="910"/>
        <v>36800</v>
      </c>
      <c r="CA82" s="9">
        <f t="shared" si="910"/>
        <v>36831</v>
      </c>
      <c r="CB82" s="9">
        <f t="shared" si="910"/>
        <v>36861</v>
      </c>
      <c r="CC82" s="9">
        <f t="shared" si="910"/>
        <v>36892</v>
      </c>
      <c r="CD82" s="9">
        <f t="shared" si="910"/>
        <v>36923</v>
      </c>
      <c r="CE82" s="9">
        <f t="shared" si="910"/>
        <v>36951</v>
      </c>
      <c r="CF82" s="9">
        <f t="shared" si="910"/>
        <v>36982</v>
      </c>
      <c r="CG82" s="9">
        <f t="shared" si="910"/>
        <v>37012</v>
      </c>
      <c r="CH82" s="9">
        <f t="shared" si="910"/>
        <v>37043</v>
      </c>
      <c r="CI82" s="9">
        <f t="shared" si="910"/>
        <v>37073</v>
      </c>
      <c r="CJ82" s="9">
        <f t="shared" si="910"/>
        <v>37104</v>
      </c>
      <c r="CK82" s="9">
        <f t="shared" si="910"/>
        <v>37135</v>
      </c>
      <c r="CL82" s="9">
        <f t="shared" si="910"/>
        <v>37165</v>
      </c>
      <c r="CM82" s="9">
        <f t="shared" si="910"/>
        <v>37196</v>
      </c>
      <c r="CN82" s="9">
        <f t="shared" si="910"/>
        <v>37226</v>
      </c>
      <c r="CO82" s="9">
        <f t="shared" si="910"/>
        <v>37257</v>
      </c>
      <c r="CP82" s="9">
        <f t="shared" si="910"/>
        <v>37288</v>
      </c>
      <c r="CQ82" s="9">
        <f t="shared" si="910"/>
        <v>37316</v>
      </c>
      <c r="CR82" s="9">
        <f t="shared" si="910"/>
        <v>37347</v>
      </c>
      <c r="CS82" s="9">
        <f t="shared" si="910"/>
        <v>37377</v>
      </c>
      <c r="CT82" s="9">
        <f t="shared" si="910"/>
        <v>37408</v>
      </c>
      <c r="CU82" s="9">
        <f t="shared" si="910"/>
        <v>37438</v>
      </c>
      <c r="CV82" s="9">
        <f t="shared" si="910"/>
        <v>37469</v>
      </c>
      <c r="CW82" s="9">
        <f t="shared" si="910"/>
        <v>37500</v>
      </c>
      <c r="CX82" s="9">
        <f t="shared" si="910"/>
        <v>37530</v>
      </c>
      <c r="CY82" s="9">
        <f t="shared" si="910"/>
        <v>37561</v>
      </c>
      <c r="CZ82" s="9">
        <f t="shared" si="910"/>
        <v>37591</v>
      </c>
      <c r="DA82" s="9">
        <f t="shared" si="910"/>
        <v>37622</v>
      </c>
      <c r="DB82" s="9">
        <f t="shared" si="910"/>
        <v>37653</v>
      </c>
      <c r="DC82" s="9">
        <f t="shared" si="910"/>
        <v>37681</v>
      </c>
      <c r="DD82" s="9">
        <f t="shared" si="910"/>
        <v>37712</v>
      </c>
      <c r="DE82" s="9">
        <f t="shared" si="910"/>
        <v>37742</v>
      </c>
      <c r="DF82" s="9">
        <f t="shared" si="910"/>
        <v>37773</v>
      </c>
      <c r="DG82" s="9">
        <f t="shared" si="910"/>
        <v>37803</v>
      </c>
      <c r="DH82" s="9">
        <f t="shared" si="910"/>
        <v>37834</v>
      </c>
      <c r="DI82" s="9">
        <f t="shared" si="910"/>
        <v>37865</v>
      </c>
      <c r="DJ82" s="9">
        <f t="shared" si="910"/>
        <v>37895</v>
      </c>
      <c r="DK82" s="9">
        <f t="shared" si="910"/>
        <v>37926</v>
      </c>
      <c r="DL82" s="9">
        <f t="shared" si="910"/>
        <v>37956</v>
      </c>
      <c r="DM82" s="9">
        <f t="shared" si="910"/>
        <v>37987</v>
      </c>
      <c r="DN82" s="9">
        <f t="shared" si="910"/>
        <v>38018</v>
      </c>
      <c r="DO82" s="9">
        <f t="shared" si="910"/>
        <v>38047</v>
      </c>
      <c r="DP82" s="9">
        <f t="shared" si="910"/>
        <v>38078</v>
      </c>
      <c r="DQ82" s="9">
        <f t="shared" si="910"/>
        <v>38108</v>
      </c>
      <c r="DR82" s="9">
        <f t="shared" si="910"/>
        <v>38139</v>
      </c>
      <c r="DS82" s="9">
        <f t="shared" si="910"/>
        <v>38169</v>
      </c>
      <c r="DT82" s="9">
        <f t="shared" si="910"/>
        <v>38200</v>
      </c>
      <c r="DU82" s="9">
        <f t="shared" si="910"/>
        <v>38231</v>
      </c>
      <c r="DV82" s="9">
        <f t="shared" si="910"/>
        <v>38261</v>
      </c>
      <c r="DW82" s="9">
        <f t="shared" si="910"/>
        <v>38292</v>
      </c>
      <c r="DX82" s="9">
        <f t="shared" si="910"/>
        <v>38322</v>
      </c>
      <c r="DY82" s="9">
        <f t="shared" si="910"/>
        <v>38353</v>
      </c>
      <c r="DZ82" s="9">
        <f t="shared" si="910"/>
        <v>38384</v>
      </c>
      <c r="EA82" s="9">
        <f t="shared" ref="EA82:GL82" si="911">EA$5</f>
        <v>38412</v>
      </c>
      <c r="EB82" s="9">
        <f t="shared" si="911"/>
        <v>38443</v>
      </c>
      <c r="EC82" s="9">
        <f t="shared" si="911"/>
        <v>38473</v>
      </c>
      <c r="ED82" s="9">
        <f t="shared" si="911"/>
        <v>38504</v>
      </c>
      <c r="EE82" s="9">
        <f t="shared" si="911"/>
        <v>38534</v>
      </c>
      <c r="EF82" s="9">
        <f t="shared" si="911"/>
        <v>38565</v>
      </c>
      <c r="EG82" s="9">
        <f t="shared" si="911"/>
        <v>38596</v>
      </c>
      <c r="EH82" s="9">
        <f t="shared" si="911"/>
        <v>38626</v>
      </c>
      <c r="EI82" s="9">
        <f t="shared" si="911"/>
        <v>38657</v>
      </c>
      <c r="EJ82" s="9">
        <f t="shared" si="911"/>
        <v>38687</v>
      </c>
      <c r="EK82" s="9">
        <f t="shared" si="911"/>
        <v>38718</v>
      </c>
      <c r="EL82" s="9">
        <f t="shared" si="911"/>
        <v>38749</v>
      </c>
      <c r="EM82" s="9">
        <f t="shared" si="911"/>
        <v>38777</v>
      </c>
      <c r="EN82" s="9">
        <f t="shared" si="911"/>
        <v>38808</v>
      </c>
      <c r="EO82" s="9">
        <f t="shared" si="911"/>
        <v>38838</v>
      </c>
      <c r="EP82" s="9">
        <f t="shared" si="911"/>
        <v>38869</v>
      </c>
      <c r="EQ82" s="9">
        <f t="shared" si="911"/>
        <v>38899</v>
      </c>
      <c r="ER82" s="9">
        <f t="shared" si="911"/>
        <v>38930</v>
      </c>
      <c r="ES82" s="9">
        <f t="shared" si="911"/>
        <v>38961</v>
      </c>
      <c r="ET82" s="9">
        <f t="shared" si="911"/>
        <v>38991</v>
      </c>
      <c r="EU82" s="9">
        <f t="shared" si="911"/>
        <v>39022</v>
      </c>
      <c r="EV82" s="9">
        <f t="shared" si="911"/>
        <v>39052</v>
      </c>
      <c r="EW82" s="9">
        <f t="shared" si="911"/>
        <v>39083</v>
      </c>
      <c r="EX82" s="9">
        <f t="shared" si="911"/>
        <v>39114</v>
      </c>
      <c r="EY82" s="9">
        <f t="shared" si="911"/>
        <v>39142</v>
      </c>
      <c r="EZ82" s="9">
        <f t="shared" si="911"/>
        <v>39173</v>
      </c>
      <c r="FA82" s="9">
        <f t="shared" si="911"/>
        <v>39203</v>
      </c>
      <c r="FB82" s="9">
        <f t="shared" si="911"/>
        <v>39234</v>
      </c>
      <c r="FC82" s="9">
        <f t="shared" si="911"/>
        <v>39264</v>
      </c>
      <c r="FD82" s="9">
        <f t="shared" si="911"/>
        <v>39295</v>
      </c>
      <c r="FE82" s="9">
        <f t="shared" si="911"/>
        <v>39326</v>
      </c>
      <c r="FF82" s="9">
        <f t="shared" si="911"/>
        <v>39356</v>
      </c>
      <c r="FG82" s="9">
        <f t="shared" si="911"/>
        <v>39387</v>
      </c>
      <c r="FH82" s="9">
        <f t="shared" si="911"/>
        <v>39417</v>
      </c>
      <c r="FI82" s="9">
        <f t="shared" si="911"/>
        <v>39448</v>
      </c>
      <c r="FJ82" s="9">
        <f t="shared" si="911"/>
        <v>39479</v>
      </c>
      <c r="FK82" s="9">
        <f t="shared" si="911"/>
        <v>39508</v>
      </c>
      <c r="FL82" s="9">
        <f t="shared" si="911"/>
        <v>39539</v>
      </c>
      <c r="FM82" s="9">
        <f t="shared" si="911"/>
        <v>39569</v>
      </c>
      <c r="FN82" s="9">
        <f t="shared" si="911"/>
        <v>39600</v>
      </c>
      <c r="FO82" s="9">
        <f t="shared" si="911"/>
        <v>39630</v>
      </c>
      <c r="FP82" s="9">
        <f t="shared" si="911"/>
        <v>39661</v>
      </c>
      <c r="FQ82" s="9">
        <f t="shared" si="911"/>
        <v>39692</v>
      </c>
      <c r="FR82" s="9">
        <f t="shared" si="911"/>
        <v>39722</v>
      </c>
      <c r="FS82" s="9">
        <f t="shared" si="911"/>
        <v>39753</v>
      </c>
      <c r="FT82" s="9">
        <f t="shared" si="911"/>
        <v>39783</v>
      </c>
      <c r="FU82" s="9">
        <f t="shared" si="911"/>
        <v>39814</v>
      </c>
      <c r="FV82" s="9">
        <f t="shared" si="911"/>
        <v>39845</v>
      </c>
      <c r="FW82" s="9">
        <f t="shared" si="911"/>
        <v>39873</v>
      </c>
      <c r="FX82" s="9">
        <f t="shared" si="911"/>
        <v>39904</v>
      </c>
      <c r="FY82" s="9">
        <f t="shared" si="911"/>
        <v>39934</v>
      </c>
      <c r="FZ82" s="9">
        <f t="shared" si="911"/>
        <v>39965</v>
      </c>
      <c r="GA82" s="9">
        <f t="shared" si="911"/>
        <v>39995</v>
      </c>
      <c r="GB82" s="9">
        <f t="shared" si="911"/>
        <v>40026</v>
      </c>
      <c r="GC82" s="9">
        <f t="shared" si="911"/>
        <v>40057</v>
      </c>
      <c r="GD82" s="9">
        <f t="shared" si="911"/>
        <v>40087</v>
      </c>
      <c r="GE82" s="9">
        <f t="shared" si="911"/>
        <v>40118</v>
      </c>
      <c r="GF82" s="9">
        <f t="shared" si="911"/>
        <v>40148</v>
      </c>
      <c r="GG82" s="9">
        <f t="shared" si="911"/>
        <v>40179</v>
      </c>
      <c r="GH82" s="9">
        <f t="shared" si="911"/>
        <v>40210</v>
      </c>
      <c r="GI82" s="9">
        <f t="shared" si="911"/>
        <v>40238</v>
      </c>
      <c r="GJ82" s="9">
        <f t="shared" si="911"/>
        <v>40269</v>
      </c>
      <c r="GK82" s="9">
        <f t="shared" si="911"/>
        <v>40299</v>
      </c>
      <c r="GL82" s="9">
        <f t="shared" si="911"/>
        <v>40330</v>
      </c>
      <c r="GM82" s="9">
        <f t="shared" ref="GM82:KN82" si="912">GM$5</f>
        <v>40360</v>
      </c>
      <c r="GN82" s="9">
        <f t="shared" si="912"/>
        <v>40391</v>
      </c>
      <c r="GO82" s="9">
        <f t="shared" si="912"/>
        <v>40422</v>
      </c>
      <c r="GP82" s="9">
        <f t="shared" si="912"/>
        <v>40452</v>
      </c>
      <c r="GQ82" s="9">
        <f t="shared" si="912"/>
        <v>40483</v>
      </c>
      <c r="GR82" s="9">
        <f t="shared" si="912"/>
        <v>40513</v>
      </c>
      <c r="GS82" s="9">
        <f t="shared" si="912"/>
        <v>40544</v>
      </c>
      <c r="GT82" s="9">
        <f t="shared" si="912"/>
        <v>40575</v>
      </c>
      <c r="GU82" s="9">
        <f t="shared" si="912"/>
        <v>40603</v>
      </c>
      <c r="GV82" s="9">
        <f t="shared" si="912"/>
        <v>40634</v>
      </c>
      <c r="GW82" s="9">
        <f t="shared" si="912"/>
        <v>40664</v>
      </c>
      <c r="GX82" s="9">
        <f t="shared" si="912"/>
        <v>40695</v>
      </c>
      <c r="GY82" s="9">
        <f t="shared" si="912"/>
        <v>40725</v>
      </c>
      <c r="GZ82" s="9">
        <f t="shared" si="912"/>
        <v>40756</v>
      </c>
      <c r="HA82" s="9">
        <f t="shared" si="912"/>
        <v>40787</v>
      </c>
      <c r="HB82" s="9">
        <f t="shared" si="912"/>
        <v>40817</v>
      </c>
      <c r="HC82" s="9">
        <f t="shared" si="912"/>
        <v>40848</v>
      </c>
      <c r="HD82" s="9">
        <f t="shared" si="912"/>
        <v>40878</v>
      </c>
      <c r="HE82" s="9">
        <f t="shared" si="912"/>
        <v>40909</v>
      </c>
      <c r="HF82" s="9">
        <f t="shared" si="912"/>
        <v>40940</v>
      </c>
      <c r="HG82" s="9">
        <f t="shared" si="912"/>
        <v>40969</v>
      </c>
      <c r="HH82" s="9">
        <f t="shared" si="912"/>
        <v>41000</v>
      </c>
      <c r="HI82" s="9">
        <f t="shared" si="912"/>
        <v>41030</v>
      </c>
      <c r="HJ82" s="9">
        <f t="shared" si="912"/>
        <v>41061</v>
      </c>
      <c r="HK82" s="9">
        <f t="shared" si="912"/>
        <v>41091</v>
      </c>
      <c r="HL82" s="9">
        <f t="shared" si="912"/>
        <v>41122</v>
      </c>
      <c r="HM82" s="9">
        <f t="shared" si="912"/>
        <v>41153</v>
      </c>
      <c r="HN82" s="9">
        <f t="shared" si="912"/>
        <v>41183</v>
      </c>
      <c r="HO82" s="9">
        <f t="shared" si="912"/>
        <v>41214</v>
      </c>
      <c r="HP82" s="9">
        <f t="shared" si="912"/>
        <v>41244</v>
      </c>
      <c r="HQ82" s="9">
        <f t="shared" si="912"/>
        <v>41275</v>
      </c>
      <c r="HR82" s="9">
        <f t="shared" si="912"/>
        <v>41306</v>
      </c>
      <c r="HS82" s="9">
        <f t="shared" si="912"/>
        <v>41334</v>
      </c>
      <c r="HT82" s="9">
        <f t="shared" si="912"/>
        <v>41365</v>
      </c>
      <c r="HU82" s="9">
        <f t="shared" si="912"/>
        <v>41395</v>
      </c>
      <c r="HV82" s="9">
        <f t="shared" si="912"/>
        <v>41426</v>
      </c>
      <c r="HW82" s="9">
        <f t="shared" si="912"/>
        <v>41456</v>
      </c>
      <c r="HX82" s="9">
        <f t="shared" si="912"/>
        <v>41487</v>
      </c>
      <c r="HY82" s="9">
        <f t="shared" si="912"/>
        <v>41518</v>
      </c>
      <c r="HZ82" s="9">
        <f t="shared" si="912"/>
        <v>41548</v>
      </c>
      <c r="IA82" s="9">
        <f t="shared" si="912"/>
        <v>41579</v>
      </c>
      <c r="IB82" s="9">
        <f t="shared" si="912"/>
        <v>41609</v>
      </c>
      <c r="IC82" s="9">
        <f t="shared" si="912"/>
        <v>41640</v>
      </c>
      <c r="ID82" s="9">
        <f t="shared" si="912"/>
        <v>41671</v>
      </c>
      <c r="IE82" s="9">
        <f t="shared" si="912"/>
        <v>41699</v>
      </c>
      <c r="IF82" s="9">
        <f t="shared" si="912"/>
        <v>41730</v>
      </c>
      <c r="IG82" s="9">
        <f t="shared" si="912"/>
        <v>41760</v>
      </c>
      <c r="IH82" s="9">
        <f t="shared" si="912"/>
        <v>41791</v>
      </c>
      <c r="II82" s="9">
        <f t="shared" si="912"/>
        <v>41821</v>
      </c>
      <c r="IJ82" s="9">
        <f t="shared" si="912"/>
        <v>41852</v>
      </c>
      <c r="IK82" s="9">
        <f t="shared" si="912"/>
        <v>41883</v>
      </c>
      <c r="IL82" s="9">
        <f t="shared" si="912"/>
        <v>41913</v>
      </c>
      <c r="IM82" s="9">
        <f t="shared" si="912"/>
        <v>41944</v>
      </c>
      <c r="IN82" s="9">
        <f t="shared" si="912"/>
        <v>41974</v>
      </c>
      <c r="IO82" s="9">
        <f t="shared" si="912"/>
        <v>42005</v>
      </c>
      <c r="IP82" s="9">
        <f t="shared" si="912"/>
        <v>42036</v>
      </c>
      <c r="IQ82" s="9">
        <f t="shared" si="912"/>
        <v>42064</v>
      </c>
      <c r="IR82" s="9">
        <f t="shared" si="912"/>
        <v>42095</v>
      </c>
      <c r="IS82" s="9">
        <f t="shared" si="912"/>
        <v>42125</v>
      </c>
      <c r="IT82" s="9">
        <f t="shared" si="912"/>
        <v>42156</v>
      </c>
      <c r="IU82" s="9">
        <f t="shared" si="912"/>
        <v>42186</v>
      </c>
      <c r="IV82" s="9">
        <f t="shared" si="912"/>
        <v>42217</v>
      </c>
      <c r="IW82" s="9">
        <f t="shared" si="912"/>
        <v>42248</v>
      </c>
      <c r="IX82" s="9">
        <f t="shared" si="912"/>
        <v>42278</v>
      </c>
      <c r="IY82" s="9">
        <f t="shared" si="912"/>
        <v>42309</v>
      </c>
      <c r="IZ82" s="9">
        <f t="shared" si="912"/>
        <v>42339</v>
      </c>
      <c r="JA82" s="9">
        <f t="shared" si="912"/>
        <v>42370</v>
      </c>
      <c r="JB82" s="9">
        <f t="shared" si="912"/>
        <v>42401</v>
      </c>
      <c r="JC82" s="9">
        <f t="shared" si="912"/>
        <v>42430</v>
      </c>
      <c r="JD82" s="9">
        <f t="shared" si="912"/>
        <v>42461</v>
      </c>
      <c r="JE82" s="9">
        <f t="shared" si="912"/>
        <v>42491</v>
      </c>
      <c r="JF82" s="9">
        <f t="shared" si="912"/>
        <v>42522</v>
      </c>
      <c r="JG82" s="9">
        <f t="shared" si="912"/>
        <v>42552</v>
      </c>
      <c r="JH82" s="9">
        <f t="shared" si="912"/>
        <v>42583</v>
      </c>
      <c r="JI82" s="9">
        <f t="shared" si="912"/>
        <v>42614</v>
      </c>
      <c r="JJ82" s="9">
        <f t="shared" si="912"/>
        <v>42644</v>
      </c>
      <c r="JK82" s="9">
        <f t="shared" si="912"/>
        <v>42675</v>
      </c>
      <c r="JL82" s="9">
        <f t="shared" si="912"/>
        <v>42705</v>
      </c>
      <c r="JM82" s="9">
        <f t="shared" si="912"/>
        <v>42736</v>
      </c>
      <c r="JN82" s="9">
        <f t="shared" si="912"/>
        <v>42767</v>
      </c>
      <c r="JO82" s="9">
        <f t="shared" si="912"/>
        <v>42795</v>
      </c>
      <c r="JP82" s="9">
        <f t="shared" si="912"/>
        <v>42826</v>
      </c>
      <c r="JQ82" s="9">
        <f t="shared" si="912"/>
        <v>42856</v>
      </c>
      <c r="JR82" s="9">
        <f t="shared" si="912"/>
        <v>42887</v>
      </c>
      <c r="JS82" s="9">
        <f t="shared" si="912"/>
        <v>42917</v>
      </c>
      <c r="JT82" s="9">
        <f t="shared" si="912"/>
        <v>42948</v>
      </c>
      <c r="JU82" s="9">
        <f t="shared" si="912"/>
        <v>42979</v>
      </c>
      <c r="JV82" s="9">
        <f t="shared" si="912"/>
        <v>43009</v>
      </c>
      <c r="JW82" s="9">
        <f t="shared" si="912"/>
        <v>43040</v>
      </c>
      <c r="JX82" s="9">
        <f t="shared" si="912"/>
        <v>43070</v>
      </c>
      <c r="JY82" s="9">
        <f t="shared" si="912"/>
        <v>43101</v>
      </c>
      <c r="JZ82" s="9">
        <f t="shared" si="912"/>
        <v>43132</v>
      </c>
      <c r="KA82" s="9">
        <f t="shared" si="912"/>
        <v>43160</v>
      </c>
      <c r="KB82" s="9">
        <f t="shared" si="912"/>
        <v>43191</v>
      </c>
      <c r="KC82" s="9">
        <f t="shared" si="912"/>
        <v>43221</v>
      </c>
      <c r="KD82" s="9">
        <f t="shared" si="912"/>
        <v>43252</v>
      </c>
      <c r="KE82" s="9">
        <f t="shared" si="912"/>
        <v>43282</v>
      </c>
      <c r="KF82" s="9">
        <f t="shared" si="912"/>
        <v>43313</v>
      </c>
      <c r="KG82" s="9">
        <f t="shared" si="912"/>
        <v>43344</v>
      </c>
      <c r="KH82" s="9">
        <f t="shared" si="912"/>
        <v>43374</v>
      </c>
      <c r="KI82" s="9">
        <f t="shared" si="912"/>
        <v>43405</v>
      </c>
      <c r="KJ82" s="9">
        <f t="shared" si="912"/>
        <v>43435</v>
      </c>
      <c r="KK82" s="9">
        <f t="shared" si="912"/>
        <v>43466</v>
      </c>
      <c r="KL82" s="9">
        <f t="shared" si="912"/>
        <v>43497</v>
      </c>
      <c r="KM82" s="9">
        <f t="shared" si="912"/>
        <v>43525</v>
      </c>
      <c r="KN82" s="9">
        <f t="shared" si="912"/>
        <v>43556</v>
      </c>
      <c r="KO82" s="9">
        <f t="shared" ref="KO82:NG82" si="913">KO$5</f>
        <v>43586</v>
      </c>
      <c r="KP82" s="9">
        <f t="shared" si="913"/>
        <v>43617</v>
      </c>
      <c r="KQ82" s="9">
        <f t="shared" si="913"/>
        <v>43647</v>
      </c>
      <c r="KR82" s="9">
        <f t="shared" si="913"/>
        <v>43678</v>
      </c>
      <c r="KS82" s="9">
        <f t="shared" si="913"/>
        <v>43709</v>
      </c>
      <c r="KT82" s="9">
        <f t="shared" si="913"/>
        <v>43739</v>
      </c>
      <c r="KU82" s="9">
        <f t="shared" si="913"/>
        <v>43770</v>
      </c>
      <c r="KV82" s="9">
        <f t="shared" si="913"/>
        <v>43800</v>
      </c>
      <c r="KW82" s="9">
        <f t="shared" si="913"/>
        <v>43831</v>
      </c>
      <c r="KX82" s="9">
        <f t="shared" si="913"/>
        <v>43862</v>
      </c>
      <c r="KY82" s="9">
        <f t="shared" si="913"/>
        <v>43891</v>
      </c>
      <c r="KZ82" s="9">
        <f t="shared" si="913"/>
        <v>43922</v>
      </c>
      <c r="LA82" s="9">
        <f t="shared" si="913"/>
        <v>43952</v>
      </c>
      <c r="LB82" s="9">
        <f t="shared" si="913"/>
        <v>43983</v>
      </c>
      <c r="LC82" s="9">
        <f t="shared" si="913"/>
        <v>44013</v>
      </c>
      <c r="LD82" s="9">
        <f t="shared" si="913"/>
        <v>44044</v>
      </c>
      <c r="LE82" s="9">
        <f t="shared" si="913"/>
        <v>44075</v>
      </c>
      <c r="LF82" s="9">
        <f t="shared" si="913"/>
        <v>44105</v>
      </c>
      <c r="LG82" s="9">
        <f t="shared" si="913"/>
        <v>44136</v>
      </c>
      <c r="LH82" s="9">
        <f t="shared" si="913"/>
        <v>44166</v>
      </c>
      <c r="LI82" s="9">
        <f t="shared" si="913"/>
        <v>44197</v>
      </c>
      <c r="LJ82" s="9">
        <f t="shared" si="913"/>
        <v>44228</v>
      </c>
      <c r="LK82" s="9">
        <f t="shared" si="913"/>
        <v>44256</v>
      </c>
      <c r="LL82" s="9">
        <f t="shared" si="913"/>
        <v>44287</v>
      </c>
      <c r="LM82" s="9">
        <f t="shared" si="913"/>
        <v>44317</v>
      </c>
      <c r="LN82" s="9">
        <f t="shared" si="913"/>
        <v>44348</v>
      </c>
      <c r="LO82" s="9">
        <f t="shared" si="913"/>
        <v>44378</v>
      </c>
      <c r="LP82" s="9">
        <f t="shared" si="913"/>
        <v>44409</v>
      </c>
      <c r="LQ82" s="9">
        <f t="shared" si="913"/>
        <v>44440</v>
      </c>
      <c r="LR82" s="9">
        <f t="shared" si="913"/>
        <v>44470</v>
      </c>
      <c r="LS82" s="9">
        <f t="shared" si="913"/>
        <v>44501</v>
      </c>
      <c r="LT82" s="9">
        <f t="shared" si="913"/>
        <v>44531</v>
      </c>
      <c r="LU82" s="9">
        <f t="shared" si="913"/>
        <v>44562</v>
      </c>
      <c r="LV82" s="9">
        <f t="shared" si="913"/>
        <v>44593</v>
      </c>
      <c r="LW82" s="9">
        <f t="shared" si="913"/>
        <v>44621</v>
      </c>
      <c r="LX82" s="9">
        <f t="shared" si="913"/>
        <v>44652</v>
      </c>
      <c r="LY82" s="9">
        <f t="shared" si="913"/>
        <v>44682</v>
      </c>
      <c r="LZ82" s="9">
        <f t="shared" si="913"/>
        <v>44713</v>
      </c>
      <c r="MA82" s="9">
        <f t="shared" si="913"/>
        <v>44743</v>
      </c>
      <c r="MB82" s="9">
        <f t="shared" si="913"/>
        <v>44774</v>
      </c>
      <c r="MC82" s="9">
        <f t="shared" si="913"/>
        <v>44805</v>
      </c>
      <c r="MD82" s="9">
        <f t="shared" si="913"/>
        <v>44835</v>
      </c>
      <c r="ME82" s="9">
        <f t="shared" si="913"/>
        <v>44866</v>
      </c>
      <c r="MF82" s="9">
        <f t="shared" si="913"/>
        <v>44896</v>
      </c>
      <c r="MG82" s="9">
        <f t="shared" si="913"/>
        <v>44927</v>
      </c>
      <c r="MH82" s="9">
        <f t="shared" si="913"/>
        <v>44958</v>
      </c>
      <c r="MI82" s="9">
        <f t="shared" si="913"/>
        <v>44986</v>
      </c>
      <c r="MJ82" s="9">
        <f t="shared" si="913"/>
        <v>45017</v>
      </c>
      <c r="MK82" s="9">
        <f t="shared" si="913"/>
        <v>45047</v>
      </c>
      <c r="ML82" s="9">
        <f t="shared" si="913"/>
        <v>45078</v>
      </c>
      <c r="MM82" s="9">
        <f t="shared" si="913"/>
        <v>45108</v>
      </c>
      <c r="MN82" s="9">
        <f t="shared" si="913"/>
        <v>45139</v>
      </c>
      <c r="MO82" s="9">
        <f t="shared" si="913"/>
        <v>45170</v>
      </c>
      <c r="MP82" s="9">
        <f t="shared" si="913"/>
        <v>45200</v>
      </c>
      <c r="MQ82" s="9">
        <f t="shared" si="913"/>
        <v>45231</v>
      </c>
      <c r="MR82" s="9">
        <f t="shared" si="913"/>
        <v>45261</v>
      </c>
      <c r="MS82" s="9">
        <f t="shared" si="913"/>
        <v>45292</v>
      </c>
      <c r="MT82" s="9">
        <f t="shared" si="913"/>
        <v>45323</v>
      </c>
      <c r="MU82" s="9">
        <f t="shared" si="913"/>
        <v>45352</v>
      </c>
      <c r="MV82" s="9">
        <f t="shared" si="913"/>
        <v>45383</v>
      </c>
      <c r="MW82" s="9">
        <f t="shared" si="913"/>
        <v>45413</v>
      </c>
      <c r="MX82" s="9">
        <f t="shared" si="913"/>
        <v>45444</v>
      </c>
      <c r="MY82" s="9">
        <f t="shared" si="913"/>
        <v>45474</v>
      </c>
      <c r="MZ82" s="9">
        <f t="shared" si="913"/>
        <v>45505</v>
      </c>
      <c r="NA82" s="9">
        <f t="shared" si="913"/>
        <v>45536</v>
      </c>
      <c r="NB82" s="9">
        <f t="shared" si="913"/>
        <v>45566</v>
      </c>
      <c r="NC82" s="9">
        <f t="shared" si="913"/>
        <v>45597</v>
      </c>
      <c r="ND82" s="9">
        <f t="shared" si="913"/>
        <v>45627</v>
      </c>
      <c r="NE82" s="9">
        <f t="shared" si="913"/>
        <v>45658</v>
      </c>
      <c r="NF82" s="9">
        <f t="shared" si="913"/>
        <v>45689</v>
      </c>
      <c r="NG82" s="9">
        <f t="shared" si="913"/>
        <v>45717</v>
      </c>
      <c r="NH82" s="9">
        <f t="shared" ref="NH82:NU82" si="914">NH$5</f>
        <v>45748</v>
      </c>
      <c r="NI82" s="9">
        <f t="shared" si="914"/>
        <v>45778</v>
      </c>
      <c r="NJ82" s="9">
        <f t="shared" si="914"/>
        <v>45809</v>
      </c>
      <c r="NK82" s="9">
        <f t="shared" si="914"/>
        <v>45839</v>
      </c>
      <c r="NL82" s="9">
        <f t="shared" si="914"/>
        <v>45870</v>
      </c>
      <c r="NM82" s="9">
        <f t="shared" si="914"/>
        <v>45901</v>
      </c>
      <c r="NN82" s="9">
        <f t="shared" si="914"/>
        <v>45931</v>
      </c>
      <c r="NO82" s="9">
        <f t="shared" si="914"/>
        <v>45962</v>
      </c>
      <c r="NP82" s="9">
        <f t="shared" si="914"/>
        <v>45992</v>
      </c>
      <c r="NQ82" s="9">
        <f t="shared" si="914"/>
        <v>46023</v>
      </c>
      <c r="NR82" s="9">
        <f t="shared" si="914"/>
        <v>46054</v>
      </c>
      <c r="NS82" s="9">
        <f t="shared" si="914"/>
        <v>46082</v>
      </c>
      <c r="NT82" s="9">
        <f t="shared" si="914"/>
        <v>46113</v>
      </c>
      <c r="NU82" s="9">
        <f t="shared" si="914"/>
        <v>46143</v>
      </c>
    </row>
    <row r="83" spans="1:385" outlineLevel="1" x14ac:dyDescent="0.75">
      <c r="A83" s="7" t="s">
        <v>18</v>
      </c>
      <c r="B83" s="17" t="s">
        <v>3</v>
      </c>
      <c r="C83" s="17" t="s">
        <v>3</v>
      </c>
      <c r="D83" s="17" t="s">
        <v>3</v>
      </c>
      <c r="E83" s="17" t="s">
        <v>3</v>
      </c>
      <c r="F83" s="17" t="s">
        <v>3</v>
      </c>
      <c r="G83" s="17" t="s">
        <v>3</v>
      </c>
      <c r="H83" s="17" t="s">
        <v>3</v>
      </c>
      <c r="I83" s="17" t="s">
        <v>3</v>
      </c>
      <c r="J83" s="17" t="s">
        <v>3</v>
      </c>
      <c r="K83" s="17" t="s">
        <v>3</v>
      </c>
      <c r="L83" s="17" t="s">
        <v>3</v>
      </c>
      <c r="M83" s="17" t="s">
        <v>3</v>
      </c>
      <c r="N83" s="17">
        <f t="shared" ref="N83:W84" si="915">N64/B64-1</f>
        <v>0.19507934664518856</v>
      </c>
      <c r="O83" s="17">
        <f t="shared" si="915"/>
        <v>-6.8435564796817561E-2</v>
      </c>
      <c r="P83" s="17">
        <f t="shared" si="915"/>
        <v>-0.21934589592777098</v>
      </c>
      <c r="Q83" s="17">
        <f t="shared" si="915"/>
        <v>-0.18031159309607425</v>
      </c>
      <c r="R83" s="17">
        <f t="shared" si="915"/>
        <v>-0.19215415323199736</v>
      </c>
      <c r="S83" s="17">
        <f t="shared" si="915"/>
        <v>-0.22636124393046397</v>
      </c>
      <c r="T83" s="17">
        <f t="shared" si="915"/>
        <v>-0.23132539009185094</v>
      </c>
      <c r="U83" s="17">
        <f t="shared" si="915"/>
        <v>-0.22021479113537556</v>
      </c>
      <c r="V83" s="17">
        <f t="shared" si="915"/>
        <v>-0.20686182838236333</v>
      </c>
      <c r="W83" s="17">
        <f t="shared" si="915"/>
        <v>-0.12039868165031953</v>
      </c>
      <c r="X83" s="17">
        <f t="shared" ref="X83:AG84" si="916">X64/L64-1</f>
        <v>-6.987941163478939E-2</v>
      </c>
      <c r="Y83" s="17">
        <f t="shared" si="916"/>
        <v>-8.412951167728222E-2</v>
      </c>
      <c r="Z83" s="17">
        <f t="shared" si="916"/>
        <v>-5.8542466732160348E-2</v>
      </c>
      <c r="AA83" s="17">
        <f t="shared" si="916"/>
        <v>1.1305740210587834E-2</v>
      </c>
      <c r="AB83" s="17">
        <f t="shared" si="916"/>
        <v>6.9968327094730665E-2</v>
      </c>
      <c r="AC83" s="17">
        <f t="shared" si="916"/>
        <v>2.5342401937948011E-2</v>
      </c>
      <c r="AD83" s="17">
        <f t="shared" si="916"/>
        <v>1.7770597738287375E-2</v>
      </c>
      <c r="AE83" s="17">
        <f t="shared" si="916"/>
        <v>6.6069375239555139E-2</v>
      </c>
      <c r="AF83" s="17">
        <f t="shared" si="916"/>
        <v>9.1851425280736754E-2</v>
      </c>
      <c r="AG83" s="17">
        <f t="shared" si="916"/>
        <v>3.9889451865499748E-2</v>
      </c>
      <c r="AH83" s="17">
        <f t="shared" ref="AH83:AQ84" si="917">AH64/V64-1</f>
        <v>2.6752516550283545E-3</v>
      </c>
      <c r="AI83" s="17">
        <f t="shared" si="917"/>
        <v>4.180398176154565E-2</v>
      </c>
      <c r="AJ83" s="17">
        <f t="shared" si="917"/>
        <v>9.4267939402574052E-2</v>
      </c>
      <c r="AK83" s="17">
        <f t="shared" si="917"/>
        <v>3.9505457355355933E-2</v>
      </c>
      <c r="AL83" s="17">
        <f t="shared" si="917"/>
        <v>-1.8356021439074E-2</v>
      </c>
      <c r="AM83" s="17">
        <f t="shared" si="917"/>
        <v>9.5480280203437129E-3</v>
      </c>
      <c r="AN83" s="17">
        <f t="shared" si="917"/>
        <v>-6.5662002152852228E-2</v>
      </c>
      <c r="AO83" s="17">
        <f t="shared" si="917"/>
        <v>-0.15056792367105831</v>
      </c>
      <c r="AP83" s="17">
        <f t="shared" si="917"/>
        <v>-0.18113912231559259</v>
      </c>
      <c r="AQ83" s="17">
        <f t="shared" si="917"/>
        <v>-0.16129612152262796</v>
      </c>
      <c r="AR83" s="17">
        <f t="shared" ref="AR83:BA84" si="918">AR64/AF64-1</f>
        <v>-0.20077355836849486</v>
      </c>
      <c r="AS83" s="17">
        <f t="shared" si="918"/>
        <v>-0.16809886605244484</v>
      </c>
      <c r="AT83" s="17">
        <f t="shared" si="918"/>
        <v>-4.8930493374937711E-2</v>
      </c>
      <c r="AU83" s="17">
        <f t="shared" si="918"/>
        <v>-0.14962950123499574</v>
      </c>
      <c r="AV83" s="17">
        <f t="shared" si="918"/>
        <v>-0.2231143129936638</v>
      </c>
      <c r="AW83" s="17">
        <f t="shared" si="918"/>
        <v>-0.16841665118007809</v>
      </c>
      <c r="AX83" s="17">
        <f t="shared" si="918"/>
        <v>-7.6826439891766518E-2</v>
      </c>
      <c r="AY83" s="17">
        <f t="shared" si="918"/>
        <v>-2.9466280119765376E-3</v>
      </c>
      <c r="AZ83" s="17">
        <f t="shared" si="918"/>
        <v>8.7077572964670003E-2</v>
      </c>
      <c r="BA83" s="17">
        <f t="shared" si="918"/>
        <v>0.24695121951219501</v>
      </c>
      <c r="BB83" s="17">
        <f t="shared" ref="BB83:BK84" si="919">BB64/AP64-1</f>
        <v>0.36670467502850634</v>
      </c>
      <c r="BC83" s="17">
        <f t="shared" si="919"/>
        <v>0.2476154752973958</v>
      </c>
      <c r="BD83" s="17">
        <f t="shared" si="919"/>
        <v>0.11603607567091956</v>
      </c>
      <c r="BE83" s="17">
        <f t="shared" si="919"/>
        <v>4.5844204248975284E-2</v>
      </c>
      <c r="BF83" s="17">
        <f t="shared" si="919"/>
        <v>-9.1056060101754377E-2</v>
      </c>
      <c r="BG83" s="17">
        <f t="shared" si="919"/>
        <v>-0.12041377904606587</v>
      </c>
      <c r="BH83" s="17">
        <f t="shared" si="919"/>
        <v>-2.4914809228534396E-2</v>
      </c>
      <c r="BI83" s="17">
        <f t="shared" si="919"/>
        <v>8.9949159171043291E-5</v>
      </c>
      <c r="BJ83" s="17">
        <f t="shared" si="919"/>
        <v>0.10824784036839152</v>
      </c>
      <c r="BK83" s="17">
        <f t="shared" si="919"/>
        <v>9.209421499525039E-2</v>
      </c>
      <c r="BL83" s="17">
        <f t="shared" ref="BL83:BT84" si="920">BL64/AZ64-1</f>
        <v>-2.2198928578073485E-2</v>
      </c>
      <c r="BM83" s="17">
        <f t="shared" si="920"/>
        <v>-4.8618355322643914E-2</v>
      </c>
      <c r="BN83" s="17">
        <f t="shared" si="920"/>
        <v>-0.10278358449652281</v>
      </c>
      <c r="BO83" s="17">
        <f t="shared" si="920"/>
        <v>-0.11487081285788303</v>
      </c>
      <c r="BP83" s="17">
        <f t="shared" si="920"/>
        <v>1.6778164256017858E-2</v>
      </c>
      <c r="BQ83" s="17">
        <f t="shared" si="920"/>
        <v>0.10398415833557739</v>
      </c>
      <c r="BR83" s="17">
        <f t="shared" si="920"/>
        <v>0.17429779195834616</v>
      </c>
      <c r="BS83" s="17">
        <f t="shared" si="920"/>
        <v>0.20351108560392639</v>
      </c>
      <c r="BT83" s="17">
        <f t="shared" si="920"/>
        <v>0.10451978866703771</v>
      </c>
      <c r="BU83" s="17">
        <f t="shared" ref="BU83:BU89" si="921">BU64/BI64-1</f>
        <v>1.2261073505015485E-2</v>
      </c>
      <c r="BV83" s="17">
        <f t="shared" ref="BV83:BV89" si="922">BV64/BJ64-1</f>
        <v>-8.1244276186340558E-2</v>
      </c>
      <c r="BW83" s="17">
        <f t="shared" ref="BW83:BW89" si="923">BW64/BK64-1</f>
        <v>-9.4984385088713097E-2</v>
      </c>
      <c r="BX83" s="17">
        <f t="shared" ref="BX83:BX89" si="924">BX64/BL64-1</f>
        <v>-0.17620400496770661</v>
      </c>
      <c r="BY83" s="17">
        <f t="shared" ref="BY83:BY89" si="925">BY64/BM64-1</f>
        <v>-0.19344127514546883</v>
      </c>
      <c r="BZ83" s="17">
        <f t="shared" ref="BZ83:BZ89" si="926">BZ64/BN64-1</f>
        <v>-9.3688176463322392E-2</v>
      </c>
      <c r="CA83" s="17">
        <f t="shared" ref="CA83:CA89" si="927">CA64/BO64-1</f>
        <v>-8.8560549506410124E-3</v>
      </c>
      <c r="CB83" s="17">
        <f t="shared" ref="CB83:CB89" si="928">CB64/BP64-1</f>
        <v>-8.674210509603264E-3</v>
      </c>
      <c r="CC83" s="17">
        <f t="shared" ref="CC83:CC89" si="929">CC64/BQ64-1</f>
        <v>-5.98930146785428E-2</v>
      </c>
      <c r="CD83" s="17">
        <f t="shared" ref="CD83:CD89" si="930">CD64/BR64-1</f>
        <v>-5.9584367836455376E-2</v>
      </c>
      <c r="CE83" s="17">
        <f t="shared" ref="CE83:CE89" si="931">CE64/BS64-1</f>
        <v>5.8588611082156516E-2</v>
      </c>
      <c r="CF83" s="17">
        <f t="shared" ref="CF83:CF89" si="932">CF64/BT64-1</f>
        <v>6.9370283052558435E-2</v>
      </c>
      <c r="CG83" s="17">
        <f t="shared" ref="CG83:CG89" si="933">CG64/BU64-1</f>
        <v>0.15393518195440015</v>
      </c>
      <c r="CH83" s="17">
        <f t="shared" ref="CH83:CH89" si="934">CH64/BV64-1</f>
        <v>-0.26536037973823834</v>
      </c>
      <c r="CI83" s="17">
        <f t="shared" ref="CI83:CI89" si="935">CI64/BW64-1</f>
        <v>-0.16195111007579321</v>
      </c>
      <c r="CJ83" s="17">
        <f t="shared" ref="CJ83:CJ89" si="936">CJ64/BX64-1</f>
        <v>-7.4905515888324503E-2</v>
      </c>
      <c r="CK83" s="17">
        <f t="shared" ref="CK83:CK89" si="937">CK64/BY64-1</f>
        <v>2.85671588826093E-2</v>
      </c>
      <c r="CL83" s="17">
        <f t="shared" ref="CL83:CL89" si="938">CL64/BZ64-1</f>
        <v>-0.21311062047937068</v>
      </c>
      <c r="CM83" s="17">
        <f t="shared" ref="CM83:CM89" si="939">CM64/CA64-1</f>
        <v>-0.32909099720587065</v>
      </c>
      <c r="CN83" s="17">
        <f t="shared" ref="CN83:CN89" si="940">CN64/CB64-1</f>
        <v>-0.20496995596459544</v>
      </c>
      <c r="CO83" s="17">
        <f t="shared" ref="CO83:CO89" si="941">CO64/CC64-1</f>
        <v>-0.199183260700877</v>
      </c>
      <c r="CP83" s="17">
        <f t="shared" ref="CP83:CP89" si="942">CP64/CD64-1</f>
        <v>-0.18360665791916175</v>
      </c>
      <c r="CQ83" s="17">
        <f t="shared" ref="CQ83:CQ89" si="943">CQ64/CE64-1</f>
        <v>-0.23851960237524983</v>
      </c>
      <c r="CR83" s="17">
        <f t="shared" ref="CR83:CR89" si="944">CR64/CF64-1</f>
        <v>-7.0774105794957132E-2</v>
      </c>
      <c r="CS83" s="17">
        <f t="shared" ref="CS83:CS89" si="945">CS64/CG64-1</f>
        <v>-8.628387626374312E-2</v>
      </c>
      <c r="CT83" s="17">
        <f t="shared" ref="CT83:CT89" si="946">CT64/CH64-1</f>
        <v>0.13826882433704069</v>
      </c>
      <c r="CU83" s="17">
        <f t="shared" ref="CU83:CU89" si="947">CU64/CI64-1</f>
        <v>4.759924887467859E-2</v>
      </c>
      <c r="CV83" s="17">
        <f t="shared" ref="CV83:CV89" si="948">CV64/CJ64-1</f>
        <v>6.5341151667295483E-2</v>
      </c>
      <c r="CW83" s="17">
        <f t="shared" ref="CW83:CW89" si="949">CW64/CK64-1</f>
        <v>0.11670178653229457</v>
      </c>
      <c r="CX83" s="17">
        <f t="shared" ref="CX83:CX89" si="950">CX64/CL64-1</f>
        <v>0.2462688298252369</v>
      </c>
      <c r="CY83" s="17">
        <f t="shared" ref="CY83:CY89" si="951">CY64/CM64-1</f>
        <v>0.48793066205853797</v>
      </c>
      <c r="CZ83" s="17">
        <f t="shared" ref="CZ83:CZ89" si="952">CZ64/CN64-1</f>
        <v>0.27223548058280311</v>
      </c>
      <c r="DA83" s="17">
        <f t="shared" ref="DA83:DA89" si="953">DA64/CO64-1</f>
        <v>0.27785060025256958</v>
      </c>
      <c r="DB83" s="17">
        <f t="shared" ref="DB83:DB89" si="954">DB64/CP64-1</f>
        <v>0.24154100642790488</v>
      </c>
      <c r="DC83" s="17">
        <f t="shared" ref="DC83:DC89" si="955">DC64/CQ64-1</f>
        <v>0.29466785474456358</v>
      </c>
      <c r="DD83" s="17">
        <f t="shared" ref="DD83:DD89" si="956">DD64/CR64-1</f>
        <v>0.16114230640295024</v>
      </c>
      <c r="DE83" s="17">
        <f t="shared" ref="DE83:DE89" si="957">DE64/CS64-1</f>
        <v>0.25258608877455058</v>
      </c>
      <c r="DF83" s="17">
        <f t="shared" ref="DF83:DF89" si="958">DF64/CT64-1</f>
        <v>0.57673292352489236</v>
      </c>
      <c r="DG83" s="17">
        <f t="shared" ref="DG83:DG89" si="959">DG64/CU64-1</f>
        <v>0.35903892458533826</v>
      </c>
      <c r="DH83" s="17">
        <f t="shared" ref="DH83:DH89" si="960">DH64/CV64-1</f>
        <v>0.3216996082289203</v>
      </c>
      <c r="DI83" s="17">
        <f t="shared" ref="DI83:DI89" si="961">DI64/CW64-1</f>
        <v>0.12424363611072486</v>
      </c>
      <c r="DJ83" s="17">
        <f t="shared" ref="DJ83:DJ89" si="962">DJ64/CX64-1</f>
        <v>0.21836172081807881</v>
      </c>
      <c r="DK83" s="17">
        <f t="shared" ref="DK83:DK89" si="963">DK64/CY64-1</f>
        <v>0.19149163919509538</v>
      </c>
      <c r="DL83" s="17">
        <f t="shared" ref="DL83:DL89" si="964">DL64/CZ64-1</f>
        <v>0.2402494789438363</v>
      </c>
      <c r="DM83" s="17">
        <f t="shared" ref="DM83:DM89" si="965">DM64/DA64-1</f>
        <v>0.3445108428401884</v>
      </c>
      <c r="DN83" s="17">
        <f t="shared" ref="DN83:DN89" si="966">DN64/DB64-1</f>
        <v>0.23412656366219031</v>
      </c>
      <c r="DO83" s="17">
        <f t="shared" ref="DO83:DO89" si="967">DO64/DC64-1</f>
        <v>0.10871733745278855</v>
      </c>
      <c r="DP83" s="17">
        <f t="shared" ref="DP83:DP89" si="968">DP64/DD64-1</f>
        <v>8.9170389503416825E-3</v>
      </c>
      <c r="DQ83" s="17">
        <f t="shared" ref="DQ83:DQ89" si="969">DQ64/DE64-1</f>
        <v>0.1179678832421549</v>
      </c>
      <c r="DR83" s="17">
        <f t="shared" ref="DR83:DR89" si="970">DR64/DF64-1</f>
        <v>-1.3099719794706588E-2</v>
      </c>
      <c r="DS83" s="17">
        <f t="shared" ref="DS83:DS89" si="971">DS64/DG64-1</f>
        <v>2.7312733644526688E-3</v>
      </c>
      <c r="DT83" s="17">
        <f t="shared" ref="DT83:DT89" si="972">DT64/DH64-1</f>
        <v>0.11413650195349101</v>
      </c>
      <c r="DU83" s="17">
        <f t="shared" ref="DU83:DU89" si="973">DU64/DI64-1</f>
        <v>0.27263653553286726</v>
      </c>
      <c r="DV83" s="17">
        <f t="shared" ref="DV83:DV89" si="974">DV64/DJ64-1</f>
        <v>0.3370078920858004</v>
      </c>
      <c r="DW83" s="17">
        <f t="shared" ref="DW83:DW89" si="975">DW64/DK64-1</f>
        <v>0.33801809012471407</v>
      </c>
      <c r="DX83" s="17">
        <f t="shared" ref="DX83:DX89" si="976">DX64/DL64-1</f>
        <v>0.12307393842200298</v>
      </c>
      <c r="DY83" s="17">
        <f t="shared" ref="DY83:DY89" si="977">DY64/DM64-1</f>
        <v>7.8772405992419525E-2</v>
      </c>
      <c r="DZ83" s="17">
        <f t="shared" ref="DZ83:DZ89" si="978">DZ64/DN64-1</f>
        <v>0.1845218766558836</v>
      </c>
      <c r="EA83" s="17">
        <f t="shared" ref="EA83:EA89" si="979">EA64/DO64-1</f>
        <v>0.23174874411755586</v>
      </c>
      <c r="EB83" s="17">
        <f t="shared" ref="EB83:EB89" si="980">EB64/DP64-1</f>
        <v>0.32294068123699082</v>
      </c>
      <c r="EC83" s="17">
        <f t="shared" ref="EC83:EC89" si="981">EC64/DQ64-1</f>
        <v>7.0833766583342506E-2</v>
      </c>
      <c r="ED83" s="17">
        <f t="shared" ref="ED83:ED89" si="982">ED64/DR64-1</f>
        <v>0.12369219102304596</v>
      </c>
      <c r="EE83" s="17">
        <f t="shared" ref="EE83:EE89" si="983">EE64/DS64-1</f>
        <v>0.19555488938459553</v>
      </c>
      <c r="EF83" s="17">
        <f t="shared" ref="EF83:EF89" si="984">EF64/DT64-1</f>
        <v>-3.8775953267165875E-2</v>
      </c>
      <c r="EG83" s="17">
        <f t="shared" ref="EG83:EG89" si="985">EG64/DU64-1</f>
        <v>-0.23579146805091689</v>
      </c>
      <c r="EH83" s="17">
        <f t="shared" ref="EH83:EH89" si="986">EH64/DV64-1</f>
        <v>-0.31505329146921723</v>
      </c>
      <c r="EI83" s="17">
        <f t="shared" ref="EI83:EI89" si="987">EI64/DW64-1</f>
        <v>-0.27894889692270908</v>
      </c>
      <c r="EJ83" s="17">
        <f t="shared" ref="EJ83:EJ89" si="988">EJ64/DX64-1</f>
        <v>-0.14967957920612163</v>
      </c>
      <c r="EK83" s="17">
        <f t="shared" ref="EK83:EK89" si="989">EK64/DY64-1</f>
        <v>-0.11778461693795583</v>
      </c>
      <c r="EL83" s="17">
        <f t="shared" ref="EL83:EL89" si="990">EL64/DZ64-1</f>
        <v>-9.1668459313242634E-2</v>
      </c>
      <c r="EM83" s="17">
        <f t="shared" ref="EM83:EM89" si="991">EM64/EA64-1</f>
        <v>-4.3316955419630876E-2</v>
      </c>
      <c r="EN83" s="17">
        <f t="shared" ref="EN83:EN89" si="992">EN64/EB64-1</f>
        <v>-0.12214492527580323</v>
      </c>
      <c r="EO83" s="17">
        <f t="shared" ref="EO83:EO89" si="993">EO64/EC64-1</f>
        <v>-3.8884234616311186E-2</v>
      </c>
      <c r="EP83" s="17">
        <f t="shared" ref="EP83:EP89" si="994">EP64/ED64-1</f>
        <v>-4.5454390812117218E-2</v>
      </c>
      <c r="EQ83" s="17">
        <f t="shared" ref="EQ83:EQ89" si="995">EQ64/EE64-1</f>
        <v>-0.10320170729482181</v>
      </c>
      <c r="ER83" s="17">
        <f t="shared" ref="ER83:ER89" si="996">ER64/EF64-1</f>
        <v>-8.4479975763525061E-3</v>
      </c>
      <c r="ES83" s="17">
        <f t="shared" ref="ES83:ES89" si="997">ES64/EG64-1</f>
        <v>0.18295964973987933</v>
      </c>
      <c r="ET83" s="17">
        <f t="shared" ref="ET83:ET89" si="998">ET64/EH64-1</f>
        <v>0.32254357566665792</v>
      </c>
      <c r="EU83" s="17">
        <f t="shared" ref="EU83:EU89" si="999">EU64/EI64-1</f>
        <v>0.25698820657351718</v>
      </c>
      <c r="EV83" s="17">
        <f t="shared" ref="EV83:EV89" si="1000">EV64/EJ64-1</f>
        <v>0.10083606239555176</v>
      </c>
      <c r="EW83" s="17">
        <f t="shared" ref="EW83:EW89" si="1001">EW64/EK64-1</f>
        <v>-2.9857448911083218E-2</v>
      </c>
      <c r="EX83" s="17">
        <f t="shared" ref="EX83:EX89" si="1002">EX64/EL64-1</f>
        <v>-7.9948722239342795E-2</v>
      </c>
      <c r="EY83" s="17">
        <f t="shared" ref="EY83:EY89" si="1003">EY64/EM64-1</f>
        <v>-0.13596960604264696</v>
      </c>
      <c r="EZ83" s="17">
        <f t="shared" ref="EZ83:EZ89" si="1004">EZ64/EN64-1</f>
        <v>-6.5334127414074739E-2</v>
      </c>
      <c r="FA83" s="17">
        <f t="shared" ref="FA83:FA89" si="1005">FA64/EO64-1</f>
        <v>-0.14928624524616896</v>
      </c>
      <c r="FB83" s="17">
        <f t="shared" ref="FB83:FB89" si="1006">FB64/EP64-1</f>
        <v>-0.13559763188310103</v>
      </c>
      <c r="FC83" s="17">
        <f t="shared" ref="FC83:FC89" si="1007">FC64/EQ64-1</f>
        <v>-0.11010973981367067</v>
      </c>
      <c r="FD83" s="17">
        <f t="shared" ref="FD83:FD89" si="1008">FD64/ER64-1</f>
        <v>-3.6423280257048773E-2</v>
      </c>
      <c r="FE83" s="17">
        <f t="shared" ref="FE83:FE89" si="1009">FE64/ES64-1</f>
        <v>-8.9484369340578462E-2</v>
      </c>
      <c r="FF83" s="17">
        <f t="shared" ref="FF83:FF89" si="1010">FF64/ET64-1</f>
        <v>-0.17812668319916569</v>
      </c>
      <c r="FG83" s="17">
        <f t="shared" ref="FG83:FG89" si="1011">FG64/EU64-1</f>
        <v>-0.1678409184855798</v>
      </c>
      <c r="FH83" s="17">
        <f t="shared" ref="FH83:FH89" si="1012">FH64/EV64-1</f>
        <v>-1.5240476781809176E-2</v>
      </c>
      <c r="FI83" s="17">
        <f t="shared" ref="FI83:FI89" si="1013">FI64/EW64-1</f>
        <v>2.8533418606991878E-2</v>
      </c>
      <c r="FJ83" s="17">
        <f t="shared" ref="FJ83:FJ89" si="1014">FJ64/EX64-1</f>
        <v>6.81428796870307E-2</v>
      </c>
      <c r="FK83" s="17">
        <f t="shared" ref="FK83:FK89" si="1015">FK64/EY64-1</f>
        <v>0.16721568797864061</v>
      </c>
      <c r="FL83" s="17">
        <f t="shared" ref="FL83:FL89" si="1016">FL64/EZ64-1</f>
        <v>0.13099518007548849</v>
      </c>
      <c r="FM83" s="17">
        <f t="shared" ref="FM83:FM89" si="1017">FM64/FA64-1</f>
        <v>0.18153071852660929</v>
      </c>
      <c r="FN83" s="17">
        <f t="shared" ref="FN83:FN89" si="1018">FN64/FB64-1</f>
        <v>0.12762006027215023</v>
      </c>
      <c r="FO83" s="17">
        <f t="shared" ref="FO83:FO89" si="1019">FO64/FC64-1</f>
        <v>1.5320375551212129E-2</v>
      </c>
      <c r="FP83" s="17">
        <f t="shared" ref="FP83:FP89" si="1020">FP64/FD64-1</f>
        <v>3.7115301965342073E-2</v>
      </c>
      <c r="FQ83" s="17">
        <f t="shared" ref="FQ83:FQ89" si="1021">FQ64/FE64-1</f>
        <v>0.16188496477151215</v>
      </c>
      <c r="FR83" s="17">
        <f t="shared" ref="FR83:FR89" si="1022">FR64/FF64-1</f>
        <v>0.19584513452648822</v>
      </c>
      <c r="FS83" s="17">
        <f t="shared" ref="FS83:FS89" si="1023">FS64/FG64-1</f>
        <v>8.0367737762985003E-2</v>
      </c>
      <c r="FT83" s="17">
        <f t="shared" ref="FT83:FT89" si="1024">FT64/FH64-1</f>
        <v>-1.0325647987468267E-2</v>
      </c>
      <c r="FU83" s="17">
        <f t="shared" ref="FU83:FU89" si="1025">FU64/FI64-1</f>
        <v>-4.4472420147450675E-2</v>
      </c>
      <c r="FV83" s="17">
        <f t="shared" ref="FV83:FV89" si="1026">FV64/FJ64-1</f>
        <v>-4.3915820622643209E-2</v>
      </c>
      <c r="FW83" s="17">
        <f t="shared" ref="FW83:FW89" si="1027">FW64/FK64-1</f>
        <v>1.2091585033070507E-2</v>
      </c>
      <c r="FX83" s="17">
        <f t="shared" ref="FX83:FX89" si="1028">FX64/FL64-1</f>
        <v>-8.1060228535065004E-2</v>
      </c>
      <c r="FY83" s="17">
        <f t="shared" ref="FY83:FY89" si="1029">FY64/FM64-1</f>
        <v>-7.0360689589462733E-2</v>
      </c>
      <c r="FZ83" s="17">
        <f t="shared" ref="FZ83:FZ89" si="1030">FZ64/FN64-1</f>
        <v>3.746084844546238E-2</v>
      </c>
      <c r="GA83" s="17">
        <f t="shared" ref="GA83:GA89" si="1031">GA64/FO64-1</f>
        <v>0.19720008753948259</v>
      </c>
      <c r="GB83" s="17">
        <f t="shared" ref="GB83:GB89" si="1032">GB64/FP64-1</f>
        <v>0.13267374511616836</v>
      </c>
      <c r="GC83" s="17">
        <f t="shared" ref="GC83:GC89" si="1033">GC64/FQ64-1</f>
        <v>5.2976511063800968E-2</v>
      </c>
      <c r="GD83" s="17">
        <f t="shared" ref="GD83:GD89" si="1034">GD64/FR64-1</f>
        <v>0.14206908131875906</v>
      </c>
      <c r="GE83" s="17">
        <f t="shared" ref="GE83:GE89" si="1035">GE64/FS64-1</f>
        <v>0.19214329214830328</v>
      </c>
      <c r="GF83" s="17">
        <f t="shared" ref="GF83:GF89" si="1036">GF64/FT64-1</f>
        <v>0.18714918490595012</v>
      </c>
      <c r="GG83" s="17">
        <f t="shared" ref="GG83:GG89" si="1037">GG64/FU64-1</f>
        <v>0.26517369177307293</v>
      </c>
      <c r="GH83" s="17">
        <f t="shared" ref="GH83:GH89" si="1038">GH64/FV64-1</f>
        <v>0.17312883222344033</v>
      </c>
      <c r="GI83" s="17">
        <f t="shared" ref="GI83:GI89" si="1039">GI64/FW64-1</f>
        <v>6.9418698502392573E-2</v>
      </c>
      <c r="GJ83" s="17">
        <f t="shared" ref="GJ83:GJ89" si="1040">GJ64/FX64-1</f>
        <v>0.22133325721763475</v>
      </c>
      <c r="GK83" s="17">
        <f t="shared" ref="GK83:GK89" si="1041">GK64/FY64-1</f>
        <v>0.18145132629110172</v>
      </c>
      <c r="GL83" s="17">
        <f t="shared" ref="GL83:GL89" si="1042">GL64/FZ64-1</f>
        <v>0.1751991505934396</v>
      </c>
      <c r="GM83" s="17">
        <f t="shared" ref="GM83:GM89" si="1043">GM64/GA64-1</f>
        <v>8.4006301169739839E-2</v>
      </c>
      <c r="GN83" s="17">
        <f t="shared" ref="GN83:GN89" si="1044">GN64/GB64-1</f>
        <v>0.12188673690994967</v>
      </c>
      <c r="GO83" s="17">
        <f t="shared" ref="GO83:GO89" si="1045">GO64/GC64-1</f>
        <v>8.0196285839678749E-2</v>
      </c>
      <c r="GP83" s="17">
        <f t="shared" ref="GP83:GP89" si="1046">GP64/GD64-1</f>
        <v>-2.8748736627152827E-2</v>
      </c>
      <c r="GQ83" s="17">
        <f t="shared" ref="GQ83:GQ89" si="1047">GQ64/GE64-1</f>
        <v>-3.4043471726454833E-3</v>
      </c>
      <c r="GR83" s="17">
        <f t="shared" ref="GR83:GR89" si="1048">GR64/GF64-1</f>
        <v>6.2039017260686613E-2</v>
      </c>
      <c r="GS83" s="17">
        <f t="shared" ref="GS83:GS89" si="1049">GS64/GG64-1</f>
        <v>1.2128469280280996E-2</v>
      </c>
      <c r="GT83" s="17">
        <f t="shared" ref="GT83:GT89" si="1050">GT64/GH64-1</f>
        <v>3.240841144783535E-2</v>
      </c>
      <c r="GU83" s="17">
        <f t="shared" ref="GU83:GU89" si="1051">GU64/GI64-1</f>
        <v>3.1736588630211005E-2</v>
      </c>
      <c r="GV83" s="17">
        <f t="shared" ref="GV83:GV89" si="1052">GV64/GJ64-1</f>
        <v>3.0318901038338231E-2</v>
      </c>
      <c r="GW83" s="17">
        <f t="shared" ref="GW83:GW89" si="1053">GW64/GK64-1</f>
        <v>-9.2259528596652096E-3</v>
      </c>
      <c r="GX83" s="17">
        <f t="shared" ref="GX83:GX89" si="1054">GX64/GL64-1</f>
        <v>-5.4567758558126789E-2</v>
      </c>
      <c r="GY83" s="17">
        <f t="shared" ref="GY83:GY89" si="1055">GY64/GM64-1</f>
        <v>-3.3425315348208806E-2</v>
      </c>
      <c r="GZ83" s="17">
        <f t="shared" ref="GZ83:GZ89" si="1056">GZ64/GN64-1</f>
        <v>-6.5658782286151407E-2</v>
      </c>
      <c r="HA83" s="17">
        <f t="shared" ref="HA83:HA89" si="1057">HA64/GO64-1</f>
        <v>-6.0110584881428175E-2</v>
      </c>
      <c r="HB83" s="17">
        <f t="shared" ref="HB83:HB89" si="1058">HB64/GP64-1</f>
        <v>-2.8599995666843236E-2</v>
      </c>
      <c r="HC83" s="17">
        <f t="shared" ref="HC83:HC89" si="1059">HC64/GQ64-1</f>
        <v>-7.7946818504077697E-3</v>
      </c>
      <c r="HD83" s="17">
        <f t="shared" ref="HD83:HD89" si="1060">HD64/GR64-1</f>
        <v>-3.7868168703756533E-2</v>
      </c>
      <c r="HE83" s="17">
        <f t="shared" ref="HE83:HE89" si="1061">HE64/GS64-1</f>
        <v>-3.3765742665789134E-2</v>
      </c>
      <c r="HF83" s="17">
        <f t="shared" ref="HF83:HF89" si="1062">HF64/GT64-1</f>
        <v>5.0208335809442062E-2</v>
      </c>
      <c r="HG83" s="17">
        <f t="shared" ref="HG83:HG89" si="1063">HG64/GU64-1</f>
        <v>1.3725110706045651E-2</v>
      </c>
      <c r="HH83" s="17">
        <f t="shared" ref="HH83:HH89" si="1064">HH64/GV64-1</f>
        <v>1.3432685293973234E-2</v>
      </c>
      <c r="HI83" s="17">
        <f t="shared" ref="HI83:HI89" si="1065">HI64/GW64-1</f>
        <v>6.8612622053069616E-2</v>
      </c>
      <c r="HJ83" s="17">
        <f t="shared" ref="HJ83:HJ89" si="1066">HJ64/GX64-1</f>
        <v>5.069778814370296E-2</v>
      </c>
      <c r="HK83" s="17">
        <f t="shared" ref="HK83:HK89" si="1067">HK64/GY64-1</f>
        <v>5.2256447648204585E-2</v>
      </c>
      <c r="HL83" s="17">
        <f t="shared" ref="HL83:HL89" si="1068">HL64/GZ64-1</f>
        <v>4.9903900638932575E-2</v>
      </c>
      <c r="HM83" s="17">
        <f t="shared" ref="HM83:HM89" si="1069">HM64/HA64-1</f>
        <v>3.4018614423527493E-2</v>
      </c>
      <c r="HN83" s="17">
        <f t="shared" ref="HN83:HN89" si="1070">HN64/HB64-1</f>
        <v>5.8259109043593549E-2</v>
      </c>
      <c r="HO83" s="17">
        <f t="shared" ref="HO83:HO89" si="1071">HO64/HC64-1</f>
        <v>1.9713109995439293E-2</v>
      </c>
      <c r="HP83" s="17">
        <f t="shared" ref="HP83:HP89" si="1072">HP64/HD64-1</f>
        <v>1.1706623776026603E-3</v>
      </c>
      <c r="HQ83" s="17">
        <f t="shared" ref="HQ83:HQ89" si="1073">HQ64/HE64-1</f>
        <v>3.9693923737771142E-2</v>
      </c>
      <c r="HR83" s="17">
        <f t="shared" ref="HR83:HR89" si="1074">HR64/HF64-1</f>
        <v>-2.5180630332692577E-2</v>
      </c>
      <c r="HS83" s="17">
        <f t="shared" ref="HS83:HS89" si="1075">HS64/HG64-1</f>
        <v>-1.3379983614142499E-2</v>
      </c>
      <c r="HT83" s="17">
        <f t="shared" ref="HT83:HT89" si="1076">HT64/HH64-1</f>
        <v>-1.9957650139810879E-2</v>
      </c>
      <c r="HU83" s="17">
        <f t="shared" ref="HU83:HU89" si="1077">HU64/HI64-1</f>
        <v>-9.7407286334056264E-2</v>
      </c>
      <c r="HV83" s="17">
        <f t="shared" ref="HV83:HV89" si="1078">HV64/HJ64-1</f>
        <v>-7.8807395113026812E-2</v>
      </c>
      <c r="HW83" s="17">
        <f t="shared" ref="HW83:HW89" si="1079">HW64/HK64-1</f>
        <v>-0.14009532480340348</v>
      </c>
      <c r="HX83" s="17">
        <f t="shared" ref="HX83:HX89" si="1080">HX64/HL64-1</f>
        <v>-0.16065769208630554</v>
      </c>
      <c r="HY83" s="17">
        <f t="shared" ref="HY83:HY89" si="1081">HY64/HM64-1</f>
        <v>-0.10077839340887551</v>
      </c>
      <c r="HZ83" s="17">
        <f t="shared" ref="HZ83:HZ89" si="1082">HZ64/HN64-1</f>
        <v>-0.11357872020190796</v>
      </c>
      <c r="IA83" s="17">
        <f t="shared" ref="IA83:IA89" si="1083">IA64/HO64-1</f>
        <v>-0.12271334833728631</v>
      </c>
      <c r="IB83" s="17">
        <f t="shared" ref="IB83:IB89" si="1084">IB64/HP64-1</f>
        <v>-0.15552387769577514</v>
      </c>
      <c r="IC83" s="17">
        <f t="shared" ref="IC83:IC89" si="1085">IC64/HQ64-1</f>
        <v>-0.18919520006906942</v>
      </c>
      <c r="ID83" s="17">
        <f t="shared" ref="ID83:ID89" si="1086">ID64/HR64-1</f>
        <v>-0.18769850461391835</v>
      </c>
      <c r="IE83" s="17">
        <f t="shared" ref="IE83:IE89" si="1087">IE64/HS64-1</f>
        <v>-0.24781318341999403</v>
      </c>
      <c r="IF83" s="17">
        <f t="shared" ref="IF83:IF89" si="1088">IF64/HT64-1</f>
        <v>-0.26217122938803716</v>
      </c>
      <c r="IG83" s="17">
        <f t="shared" ref="IG83:IG89" si="1089">IG64/HU64-1</f>
        <v>-0.25928157230480919</v>
      </c>
      <c r="IH83" s="17">
        <f t="shared" ref="IH83:IH89" si="1090">IH64/HV64-1</f>
        <v>-0.26434221110892264</v>
      </c>
      <c r="II83" s="17">
        <f t="shared" ref="II83:II89" si="1091">II64/HW64-1</f>
        <v>-0.18225252363063194</v>
      </c>
      <c r="IJ83" s="17">
        <f t="shared" ref="IJ83:IJ89" si="1092">IJ64/HX64-1</f>
        <v>-0.16314069921191354</v>
      </c>
      <c r="IK83" s="17">
        <f t="shared" ref="IK83:IK89" si="1093">IK64/HY64-1</f>
        <v>-0.14102500045385147</v>
      </c>
      <c r="IL83" s="17">
        <f t="shared" ref="IL83:IL89" si="1094">IL64/HZ64-1</f>
        <v>-0.15092725021923803</v>
      </c>
      <c r="IM83" s="17">
        <f t="shared" ref="IM83:IM89" si="1095">IM64/IA64-1</f>
        <v>-8.0242211613354097E-2</v>
      </c>
      <c r="IN83" s="17">
        <f t="shared" ref="IN83:IN89" si="1096">IN64/IB64-1</f>
        <v>-0.11510155062439487</v>
      </c>
      <c r="IO83" s="17">
        <f t="shared" ref="IO83:IO89" si="1097">IO64/IC64-1</f>
        <v>-0.12900607427815236</v>
      </c>
      <c r="IP83" s="17">
        <f t="shared" ref="IP83:IP89" si="1098">IP64/ID64-1</f>
        <v>-0.11191378429368237</v>
      </c>
      <c r="IQ83" s="17">
        <f t="shared" ref="IQ83:JM89" si="1099">IQ64/IE64-1</f>
        <v>-6.4917030447532276E-2</v>
      </c>
      <c r="IR83" s="17">
        <f t="shared" ref="IR83:IR89" si="1100">IR64/IF64-1</f>
        <v>-7.4127618254257843E-2</v>
      </c>
      <c r="IS83" s="17">
        <f t="shared" si="1099"/>
        <v>-7.1193154007960224E-2</v>
      </c>
      <c r="IT83" s="17">
        <f t="shared" si="1099"/>
        <v>-9.8528662859483696E-2</v>
      </c>
      <c r="IU83" s="17">
        <f t="shared" si="1099"/>
        <v>-0.13403307989553359</v>
      </c>
      <c r="IV83" s="17">
        <f t="shared" si="1099"/>
        <v>-0.12447552928866834</v>
      </c>
      <c r="IW83" s="17">
        <f t="shared" si="1099"/>
        <v>-0.1802591948281681</v>
      </c>
      <c r="IX83" s="17">
        <f t="shared" si="1099"/>
        <v>-9.3223809738277041E-2</v>
      </c>
      <c r="IY83" s="17">
        <f t="shared" si="1099"/>
        <v>-0.1790784493135531</v>
      </c>
      <c r="IZ83" s="17">
        <f t="shared" si="1099"/>
        <v>-0.12523532277955807</v>
      </c>
      <c r="JA83" s="17">
        <f t="shared" si="1099"/>
        <v>-4.5996961076791076E-2</v>
      </c>
      <c r="JB83" s="17">
        <f t="shared" si="1099"/>
        <v>-2.0873526042016866E-2</v>
      </c>
      <c r="JC83" s="17">
        <f t="shared" si="1099"/>
        <v>-2.438508559525987E-3</v>
      </c>
      <c r="JD83" s="17">
        <f t="shared" si="1099"/>
        <v>9.3557377936086539E-3</v>
      </c>
      <c r="JE83" s="17">
        <f t="shared" si="1099"/>
        <v>0.15932787054897313</v>
      </c>
      <c r="JF83" s="17">
        <f t="shared" si="1099"/>
        <v>0.27721020148860576</v>
      </c>
      <c r="JG83" s="17">
        <f t="shared" si="1099"/>
        <v>0.28864184544627758</v>
      </c>
      <c r="JH83" s="17">
        <f t="shared" si="1099"/>
        <v>0.32367145591357693</v>
      </c>
      <c r="JI83" s="17">
        <f t="shared" si="1099"/>
        <v>0.36839967288815201</v>
      </c>
      <c r="JJ83" s="17">
        <f t="shared" si="1099"/>
        <v>0.19330407677355765</v>
      </c>
      <c r="JK83" s="17">
        <f t="shared" si="1099"/>
        <v>0.27368994911560551</v>
      </c>
      <c r="JL83" s="17">
        <f t="shared" si="1099"/>
        <v>0.23252214696480666</v>
      </c>
      <c r="JM83" s="17">
        <f t="shared" si="1099"/>
        <v>6.0481945435596707E-2</v>
      </c>
      <c r="JN83" s="17">
        <f t="shared" ref="JN83:KM89" si="1101">JN64/JB64-1</f>
        <v>0.13482928214262535</v>
      </c>
      <c r="JO83" s="17">
        <f t="shared" si="1101"/>
        <v>0.18105898753747973</v>
      </c>
      <c r="JP83" s="17">
        <f t="shared" si="1101"/>
        <v>0.14512054118377904</v>
      </c>
      <c r="JQ83" s="17">
        <f t="shared" si="1101"/>
        <v>4.7991502025752197E-2</v>
      </c>
      <c r="JR83" s="17">
        <f t="shared" si="1101"/>
        <v>-9.6907743754814257E-2</v>
      </c>
      <c r="JS83" s="17">
        <f t="shared" si="1101"/>
        <v>-5.4360059695932494E-2</v>
      </c>
      <c r="JT83" s="17">
        <f t="shared" si="1101"/>
        <v>-8.6175634567751125E-2</v>
      </c>
      <c r="JU83" s="17">
        <f t="shared" si="1101"/>
        <v>-0.16209783793870625</v>
      </c>
      <c r="JV83" s="17">
        <f t="shared" si="1101"/>
        <v>-0.11373084904184994</v>
      </c>
      <c r="JW83" s="17">
        <f t="shared" si="1101"/>
        <v>-0.12376960639421852</v>
      </c>
      <c r="JX83" s="17">
        <f t="shared" si="1101"/>
        <v>-6.5082626463916049E-2</v>
      </c>
      <c r="JY83" s="17">
        <f t="shared" si="1101"/>
        <v>7.300539397795025E-2</v>
      </c>
      <c r="JZ83" s="17">
        <f t="shared" si="1101"/>
        <v>-3.3214339983025476E-2</v>
      </c>
      <c r="KA83" s="17">
        <f t="shared" si="1101"/>
        <v>-7.863992052929214E-2</v>
      </c>
      <c r="KB83" s="17">
        <f t="shared" si="1101"/>
        <v>-6.104480763617981E-2</v>
      </c>
      <c r="KC83" s="17">
        <f t="shared" si="1101"/>
        <v>1.438540154528023E-2</v>
      </c>
      <c r="KD83" s="17">
        <f t="shared" si="1101"/>
        <v>7.6140308757344233E-3</v>
      </c>
      <c r="KE83" s="17">
        <f t="shared" si="1101"/>
        <v>-3.2211833531533673E-2</v>
      </c>
      <c r="KF83" s="17">
        <f t="shared" si="1101"/>
        <v>-3.3770097918477071E-2</v>
      </c>
      <c r="KG83" s="17">
        <f t="shared" si="1101"/>
        <v>5.4332880093888036E-2</v>
      </c>
      <c r="KH83" s="17">
        <f t="shared" si="1101"/>
        <v>6.3535841185812014E-2</v>
      </c>
      <c r="KI83" s="17">
        <f t="shared" si="1101"/>
        <v>0.10392667059147143</v>
      </c>
      <c r="KJ83" s="17">
        <f t="shared" si="1101"/>
        <v>0.18730476355495451</v>
      </c>
      <c r="KK83" s="17">
        <f t="shared" si="1101"/>
        <v>0.15769460320604045</v>
      </c>
      <c r="KL83" s="17">
        <f t="shared" si="1101"/>
        <v>0.17565524776974328</v>
      </c>
      <c r="KM83" s="17">
        <f t="shared" si="1101"/>
        <v>0.15149911594307097</v>
      </c>
      <c r="KN83" s="17">
        <f t="shared" ref="KN83:KN89" si="1102">KN64/KB64-1</f>
        <v>9.0656072000320886E-2</v>
      </c>
      <c r="KO83" s="17">
        <f t="shared" ref="KO83:LY89" si="1103">KO64/KC64-1</f>
        <v>2.7205551860467025E-2</v>
      </c>
      <c r="KP83" s="17">
        <f t="shared" si="1103"/>
        <v>3.2123774887809153E-2</v>
      </c>
      <c r="KQ83" s="17">
        <f t="shared" si="1103"/>
        <v>6.7809384951045049E-2</v>
      </c>
      <c r="KR83" s="17">
        <f t="shared" si="1103"/>
        <v>9.1483079333507744E-2</v>
      </c>
      <c r="KS83" s="17">
        <f t="shared" si="1103"/>
        <v>1.6931556075630461E-2</v>
      </c>
      <c r="KT83" s="17">
        <f t="shared" si="1103"/>
        <v>-4.2942075217749398E-2</v>
      </c>
      <c r="KU83" s="17">
        <f t="shared" si="1103"/>
        <v>-5.2230773607293779E-2</v>
      </c>
      <c r="KV83" s="17">
        <f t="shared" si="1103"/>
        <v>-0.12273445423212426</v>
      </c>
      <c r="KW83" s="17">
        <f t="shared" si="1103"/>
        <v>-0.16119302956637427</v>
      </c>
      <c r="KX83" s="17">
        <f t="shared" si="1103"/>
        <v>-0.13316281159790877</v>
      </c>
      <c r="KY83" s="17">
        <f t="shared" si="1103"/>
        <v>-8.2462380679270697E-2</v>
      </c>
      <c r="KZ83" s="17">
        <f t="shared" si="1103"/>
        <v>-8.037539289866602E-2</v>
      </c>
      <c r="LA83" s="17">
        <f t="shared" si="1103"/>
        <v>-8.4256513862385862E-2</v>
      </c>
      <c r="LB83" s="17">
        <f t="shared" si="1103"/>
        <v>-9.1315019100300931E-3</v>
      </c>
      <c r="LC83" s="17">
        <f t="shared" si="1103"/>
        <v>4.0886294240787713E-2</v>
      </c>
      <c r="LD83" s="17">
        <f t="shared" si="1103"/>
        <v>3.7397583968922898E-2</v>
      </c>
      <c r="LE83" s="17">
        <f t="shared" si="1103"/>
        <v>0.13059138584494412</v>
      </c>
      <c r="LF83" s="17">
        <f t="shared" si="1103"/>
        <v>0.15381338721107829</v>
      </c>
      <c r="LG83" s="17">
        <f t="shared" si="1103"/>
        <v>0.14343995306624313</v>
      </c>
      <c r="LH83" s="17">
        <f t="shared" si="1103"/>
        <v>0.12757350959374247</v>
      </c>
      <c r="LI83" s="17">
        <f t="shared" si="1103"/>
        <v>0.16669097056990756</v>
      </c>
      <c r="LJ83" s="17">
        <f t="shared" si="1103"/>
        <v>0.14012049859598674</v>
      </c>
      <c r="LK83" s="17">
        <f t="shared" si="1103"/>
        <v>0.10503784583134101</v>
      </c>
      <c r="LL83" s="17">
        <f t="shared" si="1103"/>
        <v>0.10456848479879577</v>
      </c>
      <c r="LM83" s="17">
        <f t="shared" si="1103"/>
        <v>0.13043830761735919</v>
      </c>
      <c r="LN83" s="17">
        <f t="shared" si="1103"/>
        <v>0.15604553761015283</v>
      </c>
      <c r="LO83" s="17">
        <f t="shared" si="1103"/>
        <v>0.11508141200483313</v>
      </c>
      <c r="LP83" s="17">
        <f t="shared" si="1103"/>
        <v>0.10538973630904902</v>
      </c>
      <c r="LQ83" s="17">
        <f t="shared" si="1103"/>
        <v>6.7996076646407166E-2</v>
      </c>
      <c r="LR83" s="17">
        <f t="shared" si="1103"/>
        <v>3.6446867995167054E-2</v>
      </c>
      <c r="LS83" s="17">
        <f t="shared" si="1103"/>
        <v>-5.7049299238525197E-3</v>
      </c>
      <c r="LT83" s="17">
        <f t="shared" si="1103"/>
        <v>-6.8886299137044249E-3</v>
      </c>
      <c r="LU83" s="17">
        <f t="shared" si="1103"/>
        <v>-8.8375970775220747E-2</v>
      </c>
      <c r="LV83" s="17">
        <f t="shared" si="1103"/>
        <v>-0.16191513918854761</v>
      </c>
      <c r="LW83" s="17">
        <f t="shared" si="1103"/>
        <v>-0.10850161379704171</v>
      </c>
      <c r="LX83" s="17">
        <f t="shared" si="1103"/>
        <v>-4.6604963120514653E-2</v>
      </c>
      <c r="LY83" s="17">
        <f t="shared" si="1103"/>
        <v>-1.5700000224220911E-2</v>
      </c>
      <c r="LZ83" s="17">
        <f t="shared" ref="LZ83:NG85" si="1104">LZ64/LN64-1</f>
        <v>-5.700172258654479E-2</v>
      </c>
      <c r="MA83" s="17">
        <f t="shared" si="1104"/>
        <v>-0.12677707361577195</v>
      </c>
      <c r="MB83" s="17">
        <f t="shared" si="1104"/>
        <v>-9.2562696952410817E-2</v>
      </c>
      <c r="MC83" s="17">
        <f t="shared" si="1104"/>
        <v>-8.7131507667207564E-2</v>
      </c>
      <c r="MD83" s="17">
        <f t="shared" si="1104"/>
        <v>-1.926346373174137E-2</v>
      </c>
      <c r="ME83" s="17">
        <f t="shared" si="1104"/>
        <v>-2.7811864144664744E-2</v>
      </c>
      <c r="MF83" s="17">
        <f t="shared" si="1104"/>
        <v>2.5887691719485906E-2</v>
      </c>
      <c r="MG83" s="17">
        <f t="shared" si="1104"/>
        <v>0.14015716260757016</v>
      </c>
      <c r="MH83" s="17">
        <f t="shared" si="1104"/>
        <v>0.19850276437484116</v>
      </c>
      <c r="MI83" s="17">
        <f t="shared" si="1104"/>
        <v>0.14013011719762103</v>
      </c>
      <c r="MJ83" s="17">
        <f t="shared" si="1104"/>
        <v>0.15450182090237252</v>
      </c>
      <c r="MK83" s="17">
        <f t="shared" si="1104"/>
        <v>7.6864585821372122E-2</v>
      </c>
      <c r="ML83" s="17">
        <f t="shared" si="1104"/>
        <v>0.11390878047990971</v>
      </c>
      <c r="MM83" s="17">
        <f t="shared" si="1104"/>
        <v>0.12331678559862591</v>
      </c>
      <c r="MN83" s="17">
        <f t="shared" si="1104"/>
        <v>0.13807789946008864</v>
      </c>
      <c r="MO83" s="17">
        <f t="shared" si="1104"/>
        <v>8.8995432459794133E-2</v>
      </c>
      <c r="MP83" s="17">
        <f t="shared" si="1104"/>
        <v>5.6227808089359677E-2</v>
      </c>
      <c r="MQ83" s="17">
        <f t="shared" si="1104"/>
        <v>1.2954618527539763E-2</v>
      </c>
      <c r="MR83" s="17">
        <f t="shared" si="1104"/>
        <v>-2.739834377344863E-2</v>
      </c>
      <c r="MS83" s="17">
        <f t="shared" si="1104"/>
        <v>-6.1148141012138391E-2</v>
      </c>
      <c r="MT83" s="17">
        <f t="shared" si="1104"/>
        <v>-2.7946780670346283E-2</v>
      </c>
      <c r="MU83" s="17">
        <f t="shared" si="1104"/>
        <v>-3.1724739815626402E-2</v>
      </c>
      <c r="MV83" s="17">
        <f t="shared" si="1104"/>
        <v>-4.3194307848827496E-2</v>
      </c>
      <c r="MW83" s="17">
        <f t="shared" si="1104"/>
        <v>-4.1909889493049746E-2</v>
      </c>
      <c r="MX83" s="17">
        <f t="shared" si="1104"/>
        <v>-5.7295654364727056E-2</v>
      </c>
      <c r="MY83" s="17">
        <f t="shared" si="1104"/>
        <v>-3.5949446768037907E-2</v>
      </c>
      <c r="MZ83" s="17">
        <f t="shared" si="1104"/>
        <v>-9.8714220461014301E-2</v>
      </c>
      <c r="NA83" s="17">
        <f t="shared" si="1104"/>
        <v>-0.12695661945069281</v>
      </c>
      <c r="NB83" s="17">
        <f t="shared" si="1104"/>
        <v>-0.13542982387521096</v>
      </c>
      <c r="NC83" s="17">
        <f t="shared" si="1104"/>
        <v>-6.9967944496449608E-2</v>
      </c>
      <c r="ND83" s="17">
        <f t="shared" si="1104"/>
        <v>-0.10841848034516688</v>
      </c>
      <c r="NE83" s="17">
        <f t="shared" si="1104"/>
        <v>-0.10129094942067474</v>
      </c>
      <c r="NF83" s="17">
        <f t="shared" si="1104"/>
        <v>-0.17310031089251865</v>
      </c>
      <c r="NG83" s="17">
        <f t="shared" si="1104"/>
        <v>-0.16772361771917066</v>
      </c>
      <c r="NH83" s="17">
        <f t="shared" ref="NH83:NU89" si="1105">NH64/MV64-1</f>
        <v>-0.17038048392509908</v>
      </c>
      <c r="NI83" s="17">
        <f t="shared" si="1105"/>
        <v>-0.13247963574879029</v>
      </c>
      <c r="NJ83" s="17">
        <f t="shared" si="1105"/>
        <v>-0.12785154371479579</v>
      </c>
      <c r="NK83" s="17">
        <f t="shared" si="1105"/>
        <v>-0.1594978026230085</v>
      </c>
      <c r="NL83" s="17">
        <f t="shared" si="1105"/>
        <v>-0.1408159199451422</v>
      </c>
      <c r="NM83" s="17">
        <f t="shared" si="1105"/>
        <v>-0.12146355416321464</v>
      </c>
      <c r="NN83" s="17">
        <f t="shared" si="1105"/>
        <v>-7.319075292059074E-2</v>
      </c>
      <c r="NO83" s="17">
        <f t="shared" si="1105"/>
        <v>-6.425551737380808E-2</v>
      </c>
      <c r="NP83" s="17">
        <f t="shared" si="1105"/>
        <v>-6.9481845100005657E-3</v>
      </c>
      <c r="NQ83" s="17">
        <f t="shared" si="1105"/>
        <v>9.4006915615258979E-3</v>
      </c>
      <c r="NR83" s="17">
        <f t="shared" si="1105"/>
        <v>8.0870054504644795E-2</v>
      </c>
      <c r="NS83" s="17">
        <f t="shared" si="1105"/>
        <v>9.1914789102631289E-2</v>
      </c>
      <c r="NT83" s="17">
        <f t="shared" si="1105"/>
        <v>8.0714938100818312E-2</v>
      </c>
      <c r="NU83" s="17">
        <f t="shared" si="1105"/>
        <v>8.4624464838868985E-2</v>
      </c>
    </row>
    <row r="84" spans="1:385" outlineLevel="1" x14ac:dyDescent="0.75">
      <c r="A84" s="11" t="s">
        <v>19</v>
      </c>
      <c r="B84" s="18" t="s">
        <v>3</v>
      </c>
      <c r="C84" s="18" t="s">
        <v>3</v>
      </c>
      <c r="D84" s="18" t="s">
        <v>3</v>
      </c>
      <c r="E84" s="18" t="s">
        <v>3</v>
      </c>
      <c r="F84" s="18" t="s">
        <v>3</v>
      </c>
      <c r="G84" s="18" t="s">
        <v>3</v>
      </c>
      <c r="H84" s="18" t="s">
        <v>3</v>
      </c>
      <c r="I84" s="18" t="s">
        <v>3</v>
      </c>
      <c r="J84" s="18" t="s">
        <v>3</v>
      </c>
      <c r="K84" s="18" t="s">
        <v>3</v>
      </c>
      <c r="L84" s="18" t="s">
        <v>3</v>
      </c>
      <c r="M84" s="18" t="s">
        <v>3</v>
      </c>
      <c r="N84" s="18">
        <f t="shared" si="915"/>
        <v>7.1591383659996843E-3</v>
      </c>
      <c r="O84" s="18">
        <f t="shared" si="915"/>
        <v>-9.1150229081264245E-2</v>
      </c>
      <c r="P84" s="18">
        <f t="shared" si="915"/>
        <v>-0.12835241606831027</v>
      </c>
      <c r="Q84" s="18">
        <f t="shared" si="915"/>
        <v>-7.0430430430431068E-2</v>
      </c>
      <c r="R84" s="18">
        <f t="shared" si="915"/>
        <v>-7.3913734212408322E-2</v>
      </c>
      <c r="S84" s="18">
        <f t="shared" si="915"/>
        <v>-0.10332488444908361</v>
      </c>
      <c r="T84" s="18">
        <f t="shared" si="915"/>
        <v>-0.11377046762059384</v>
      </c>
      <c r="U84" s="18">
        <f t="shared" si="915"/>
        <v>-0.12940622396116441</v>
      </c>
      <c r="V84" s="18">
        <f t="shared" si="915"/>
        <v>-0.11654749373888496</v>
      </c>
      <c r="W84" s="18">
        <f t="shared" si="915"/>
        <v>-1.9838152105594697E-2</v>
      </c>
      <c r="X84" s="18">
        <f t="shared" si="916"/>
        <v>-2.4636414209652235E-3</v>
      </c>
      <c r="Y84" s="18">
        <f t="shared" si="916"/>
        <v>-3.9464299865282992E-2</v>
      </c>
      <c r="Z84" s="18">
        <f t="shared" si="916"/>
        <v>1.267980377483946E-2</v>
      </c>
      <c r="AA84" s="18">
        <f t="shared" si="916"/>
        <v>8.3974529052798674E-2</v>
      </c>
      <c r="AB84" s="18">
        <f t="shared" si="916"/>
        <v>4.1766853682428939E-2</v>
      </c>
      <c r="AC84" s="18">
        <f t="shared" si="916"/>
        <v>-3.0151619572713617E-3</v>
      </c>
      <c r="AD84" s="18">
        <f t="shared" si="916"/>
        <v>8.959128532830074E-2</v>
      </c>
      <c r="AE84" s="18">
        <f t="shared" si="916"/>
        <v>6.2687063518456432E-2</v>
      </c>
      <c r="AF84" s="18">
        <f t="shared" si="916"/>
        <v>3.1459364986891947E-2</v>
      </c>
      <c r="AG84" s="18">
        <f t="shared" si="916"/>
        <v>4.8437434979817784E-2</v>
      </c>
      <c r="AH84" s="18">
        <f t="shared" si="917"/>
        <v>6.4092029580936627E-2</v>
      </c>
      <c r="AI84" s="18">
        <f t="shared" si="917"/>
        <v>5.0418820888942451E-2</v>
      </c>
      <c r="AJ84" s="18">
        <f t="shared" si="917"/>
        <v>8.2855321861059483E-3</v>
      </c>
      <c r="AK84" s="18">
        <f t="shared" si="917"/>
        <v>2.6812969226965855E-3</v>
      </c>
      <c r="AL84" s="18">
        <f t="shared" si="917"/>
        <v>-3.6495751057103676E-2</v>
      </c>
      <c r="AM84" s="18">
        <f t="shared" si="917"/>
        <v>-1.4441316852281894E-2</v>
      </c>
      <c r="AN84" s="18">
        <f t="shared" si="917"/>
        <v>2.6201060010258903E-2</v>
      </c>
      <c r="AO84" s="18">
        <f t="shared" si="917"/>
        <v>1.3652466948933517E-2</v>
      </c>
      <c r="AP84" s="18">
        <f t="shared" si="917"/>
        <v>-4.1801149334802279E-2</v>
      </c>
      <c r="AQ84" s="18">
        <f t="shared" si="917"/>
        <v>-4.5376310436550882E-2</v>
      </c>
      <c r="AR84" s="18">
        <f t="shared" si="918"/>
        <v>-5.8942187436962556E-2</v>
      </c>
      <c r="AS84" s="18">
        <f t="shared" si="918"/>
        <v>-9.9583250644968868E-2</v>
      </c>
      <c r="AT84" s="18">
        <f t="shared" si="918"/>
        <v>-8.7567567567567228E-2</v>
      </c>
      <c r="AU84" s="18">
        <f t="shared" si="918"/>
        <v>-7.4783471326643203E-2</v>
      </c>
      <c r="AV84" s="18">
        <f t="shared" si="918"/>
        <v>-0.12488147914032832</v>
      </c>
      <c r="AW84" s="18">
        <f t="shared" si="918"/>
        <v>-0.15546961780557023</v>
      </c>
      <c r="AX84" s="18">
        <f t="shared" si="918"/>
        <v>-6.8172134639965742E-2</v>
      </c>
      <c r="AY84" s="18">
        <f t="shared" si="918"/>
        <v>-1.6143052278653758E-2</v>
      </c>
      <c r="AZ84" s="18">
        <f t="shared" si="918"/>
        <v>3.4861926777458585E-2</v>
      </c>
      <c r="BA84" s="18">
        <f t="shared" si="918"/>
        <v>5.5153013383343552E-2</v>
      </c>
      <c r="BB84" s="18">
        <f t="shared" si="919"/>
        <v>-8.9139007558328709E-3</v>
      </c>
      <c r="BC84" s="18">
        <f t="shared" si="919"/>
        <v>-6.0154073102769656E-2</v>
      </c>
      <c r="BD84" s="18">
        <f t="shared" si="919"/>
        <v>-0.10850553030952548</v>
      </c>
      <c r="BE84" s="18">
        <f t="shared" si="919"/>
        <v>-0.10310323547562328</v>
      </c>
      <c r="BF84" s="18">
        <f t="shared" si="919"/>
        <v>-0.13210900473933596</v>
      </c>
      <c r="BG84" s="18">
        <f t="shared" si="919"/>
        <v>-0.16936780898181314</v>
      </c>
      <c r="BH84" s="18">
        <f t="shared" si="919"/>
        <v>-4.1984560516454827E-2</v>
      </c>
      <c r="BI84" s="18">
        <f t="shared" si="919"/>
        <v>2.2730904130943586E-2</v>
      </c>
      <c r="BJ84" s="18">
        <f t="shared" si="919"/>
        <v>0.13403987016314645</v>
      </c>
      <c r="BK84" s="18">
        <f t="shared" si="919"/>
        <v>0.12153990363773892</v>
      </c>
      <c r="BL84" s="18">
        <f t="shared" si="920"/>
        <v>0.12377505377395703</v>
      </c>
      <c r="BM84" s="18">
        <f t="shared" si="920"/>
        <v>0.16092643414527341</v>
      </c>
      <c r="BN84" s="18">
        <f t="shared" si="920"/>
        <v>0.14483414822758056</v>
      </c>
      <c r="BO84" s="18">
        <f t="shared" si="920"/>
        <v>0.1661331815284004</v>
      </c>
      <c r="BP84" s="18">
        <f t="shared" si="920"/>
        <v>0.32799289678321042</v>
      </c>
      <c r="BQ84" s="18">
        <f t="shared" si="920"/>
        <v>0.42523205560163091</v>
      </c>
      <c r="BR84" s="18">
        <f t="shared" si="920"/>
        <v>0.35276577206808968</v>
      </c>
      <c r="BS84" s="18">
        <f t="shared" si="920"/>
        <v>0.31357060411110216</v>
      </c>
      <c r="BT84" s="18">
        <f t="shared" si="920"/>
        <v>0.28116083660297231</v>
      </c>
      <c r="BU84" s="18">
        <f t="shared" si="921"/>
        <v>0.21270460341345943</v>
      </c>
      <c r="BV84" s="18">
        <f t="shared" si="922"/>
        <v>3.7590259031869744E-2</v>
      </c>
      <c r="BW84" s="18">
        <f t="shared" si="923"/>
        <v>1.8340978227012306E-2</v>
      </c>
      <c r="BX84" s="18">
        <f t="shared" si="924"/>
        <v>-2.5426908520135183E-2</v>
      </c>
      <c r="BY84" s="18">
        <f t="shared" si="925"/>
        <v>-5.6873206699554091E-2</v>
      </c>
      <c r="BZ84" s="18">
        <f t="shared" si="926"/>
        <v>9.2908810491509897E-3</v>
      </c>
      <c r="CA84" s="18">
        <f t="shared" si="927"/>
        <v>9.4013009401856973E-2</v>
      </c>
      <c r="CB84" s="18">
        <f t="shared" si="928"/>
        <v>4.8502328917125581E-2</v>
      </c>
      <c r="CC84" s="18">
        <f t="shared" si="929"/>
        <v>-8.9516752313533177E-3</v>
      </c>
      <c r="CD84" s="18">
        <f t="shared" si="930"/>
        <v>6.6691447695905959E-2</v>
      </c>
      <c r="CE84" s="18">
        <f t="shared" si="931"/>
        <v>6.6350663952172484E-2</v>
      </c>
      <c r="CF84" s="18">
        <f t="shared" si="932"/>
        <v>4.4172193133565019E-2</v>
      </c>
      <c r="CG84" s="18">
        <f t="shared" si="933"/>
        <v>6.2999491368786131E-2</v>
      </c>
      <c r="CH84" s="18">
        <f t="shared" si="934"/>
        <v>-2.5694519036368546E-2</v>
      </c>
      <c r="CI84" s="18">
        <f t="shared" si="935"/>
        <v>-8.0737357717412972E-2</v>
      </c>
      <c r="CJ84" s="18">
        <f t="shared" si="936"/>
        <v>-7.6134012048118871E-2</v>
      </c>
      <c r="CK84" s="18">
        <f t="shared" si="937"/>
        <v>-4.6570455207068262E-2</v>
      </c>
      <c r="CL84" s="18">
        <f t="shared" si="938"/>
        <v>-0.10301835150162864</v>
      </c>
      <c r="CM84" s="18">
        <f t="shared" si="939"/>
        <v>-0.15002172236056888</v>
      </c>
      <c r="CN84" s="18">
        <f t="shared" si="940"/>
        <v>-0.12731814442601053</v>
      </c>
      <c r="CO84" s="18">
        <f t="shared" si="941"/>
        <v>-8.856711166581166E-2</v>
      </c>
      <c r="CP84" s="18">
        <f t="shared" si="942"/>
        <v>-0.10415667140270368</v>
      </c>
      <c r="CQ84" s="18">
        <f t="shared" si="943"/>
        <v>-4.9474253602340257E-2</v>
      </c>
      <c r="CR84" s="18">
        <f t="shared" si="944"/>
        <v>-1.5796820106251719E-2</v>
      </c>
      <c r="CS84" s="18">
        <f t="shared" si="945"/>
        <v>3.2886021200607907E-2</v>
      </c>
      <c r="CT84" s="18">
        <f t="shared" si="946"/>
        <v>8.6229086229081542E-3</v>
      </c>
      <c r="CU84" s="18">
        <f t="shared" si="947"/>
        <v>6.3876395329868663E-2</v>
      </c>
      <c r="CV84" s="18">
        <f t="shared" si="948"/>
        <v>3.193353169300539E-2</v>
      </c>
      <c r="CW84" s="18">
        <f t="shared" si="949"/>
        <v>5.5786178666024311E-2</v>
      </c>
      <c r="CX84" s="18">
        <f t="shared" si="950"/>
        <v>0.13436876832102418</v>
      </c>
      <c r="CY84" s="18">
        <f t="shared" si="951"/>
        <v>0.21614575139500847</v>
      </c>
      <c r="CZ84" s="18">
        <f t="shared" si="952"/>
        <v>0.25934615091172608</v>
      </c>
      <c r="DA84" s="18">
        <f t="shared" si="953"/>
        <v>0.20078375685492977</v>
      </c>
      <c r="DB84" s="18">
        <f t="shared" si="954"/>
        <v>0.15155469065103855</v>
      </c>
      <c r="DC84" s="18">
        <f t="shared" si="955"/>
        <v>0.10790441176470544</v>
      </c>
      <c r="DD84" s="18">
        <f t="shared" si="956"/>
        <v>0.13215042372881314</v>
      </c>
      <c r="DE84" s="18">
        <f t="shared" si="957"/>
        <v>0.15880598295078219</v>
      </c>
      <c r="DF84" s="18">
        <f t="shared" si="958"/>
        <v>0.2818880383766893</v>
      </c>
      <c r="DG84" s="18">
        <f t="shared" si="959"/>
        <v>0.20014516235154733</v>
      </c>
      <c r="DH84" s="18">
        <f t="shared" si="960"/>
        <v>0.2319972939410222</v>
      </c>
      <c r="DI84" s="18">
        <f t="shared" si="961"/>
        <v>9.6127230943663156E-2</v>
      </c>
      <c r="DJ84" s="18">
        <f t="shared" si="962"/>
        <v>-4.1007576291328118E-2</v>
      </c>
      <c r="DK84" s="18">
        <f t="shared" si="963"/>
        <v>-7.4330513038549206E-2</v>
      </c>
      <c r="DL84" s="18">
        <f t="shared" si="964"/>
        <v>-7.1979996220359443E-2</v>
      </c>
      <c r="DM84" s="18">
        <f t="shared" si="965"/>
        <v>-6.3885680533164901E-2</v>
      </c>
      <c r="DN84" s="18">
        <f t="shared" si="966"/>
        <v>7.577912135180398E-2</v>
      </c>
      <c r="DO84" s="18">
        <f t="shared" si="967"/>
        <v>3.417392611750536E-2</v>
      </c>
      <c r="DP84" s="18">
        <f t="shared" si="968"/>
        <v>-5.5095903615122732E-2</v>
      </c>
      <c r="DQ84" s="18">
        <f t="shared" si="969"/>
        <v>-6.4322038224996936E-2</v>
      </c>
      <c r="DR84" s="18">
        <f t="shared" si="970"/>
        <v>-0.11615120197221751</v>
      </c>
      <c r="DS84" s="18">
        <f t="shared" si="971"/>
        <v>-7.4449249598379064E-2</v>
      </c>
      <c r="DT84" s="18">
        <f t="shared" si="972"/>
        <v>-6.7024443054875427E-2</v>
      </c>
      <c r="DU84" s="18">
        <f t="shared" si="973"/>
        <v>4.1752995296187478E-2</v>
      </c>
      <c r="DV84" s="18">
        <f t="shared" si="974"/>
        <v>0.26297604924359774</v>
      </c>
      <c r="DW84" s="18">
        <f t="shared" si="975"/>
        <v>0.23575337874167812</v>
      </c>
      <c r="DX84" s="18">
        <f t="shared" si="976"/>
        <v>0.16931581870385548</v>
      </c>
      <c r="DY84" s="18">
        <f t="shared" si="977"/>
        <v>0.17401650363246546</v>
      </c>
      <c r="DZ84" s="18">
        <f t="shared" si="978"/>
        <v>3.2721664992551025E-2</v>
      </c>
      <c r="EA84" s="18">
        <f t="shared" si="979"/>
        <v>0.15808679609224963</v>
      </c>
      <c r="EB84" s="18">
        <f t="shared" si="980"/>
        <v>0.12425934660092963</v>
      </c>
      <c r="EC84" s="18">
        <f t="shared" si="981"/>
        <v>-1.4230152746122271E-2</v>
      </c>
      <c r="ED84" s="18">
        <f t="shared" si="982"/>
        <v>5.0405391646860753E-2</v>
      </c>
      <c r="EE84" s="18">
        <f t="shared" si="983"/>
        <v>-6.4921380164746578E-2</v>
      </c>
      <c r="EF84" s="18">
        <f t="shared" si="984"/>
        <v>-8.874865475692939E-2</v>
      </c>
      <c r="EG84" s="18">
        <f t="shared" si="985"/>
        <v>-0.26918666559721316</v>
      </c>
      <c r="EH84" s="18">
        <f t="shared" si="986"/>
        <v>-0.27224370873624826</v>
      </c>
      <c r="EI84" s="18">
        <f t="shared" si="987"/>
        <v>-0.31343820415621326</v>
      </c>
      <c r="EJ84" s="18">
        <f t="shared" si="988"/>
        <v>-0.11756591485211898</v>
      </c>
      <c r="EK84" s="18">
        <f t="shared" si="989"/>
        <v>-0.20557548952227322</v>
      </c>
      <c r="EL84" s="18">
        <f t="shared" si="990"/>
        <v>-0.12720901201834733</v>
      </c>
      <c r="EM84" s="18">
        <f t="shared" si="991"/>
        <v>-0.19526862332055661</v>
      </c>
      <c r="EN84" s="18">
        <f t="shared" si="992"/>
        <v>-0.15259149201789579</v>
      </c>
      <c r="EO84" s="18">
        <f t="shared" si="993"/>
        <v>1.0703555154791378E-2</v>
      </c>
      <c r="EP84" s="18">
        <f t="shared" si="994"/>
        <v>-3.4331831944698354E-3</v>
      </c>
      <c r="EQ84" s="18">
        <f t="shared" si="995"/>
        <v>7.0393729235907365E-2</v>
      </c>
      <c r="ER84" s="18">
        <f t="shared" si="996"/>
        <v>8.6965893190870558E-2</v>
      </c>
      <c r="ES84" s="18">
        <f t="shared" si="997"/>
        <v>0.22369787086881066</v>
      </c>
      <c r="ET84" s="18">
        <f t="shared" si="998"/>
        <v>3.8764563141870267E-2</v>
      </c>
      <c r="EU84" s="18">
        <f t="shared" si="999"/>
        <v>5.6595208272188779E-2</v>
      </c>
      <c r="EV84" s="18">
        <f t="shared" si="1000"/>
        <v>-0.19370930278184739</v>
      </c>
      <c r="EW84" s="18">
        <f t="shared" si="1001"/>
        <v>-1.4346411343824639E-2</v>
      </c>
      <c r="EX84" s="18">
        <f t="shared" si="1002"/>
        <v>-0.10558280401952491</v>
      </c>
      <c r="EY84" s="18">
        <f t="shared" si="1003"/>
        <v>-0.10361822389453834</v>
      </c>
      <c r="EZ84" s="18">
        <f t="shared" si="1004"/>
        <v>-0.13658107359059224</v>
      </c>
      <c r="FA84" s="18">
        <f t="shared" si="1005"/>
        <v>-0.18257973722454446</v>
      </c>
      <c r="FB84" s="18">
        <f t="shared" si="1006"/>
        <v>-9.139816292058689E-2</v>
      </c>
      <c r="FC84" s="18">
        <f t="shared" si="1007"/>
        <v>-0.10366297763783872</v>
      </c>
      <c r="FD84" s="18">
        <f t="shared" si="1008"/>
        <v>-9.1293347638107036E-2</v>
      </c>
      <c r="FE84" s="18">
        <f t="shared" si="1009"/>
        <v>-4.1103916059028411E-2</v>
      </c>
      <c r="FF84" s="18">
        <f t="shared" si="1010"/>
        <v>7.7886366778620264E-2</v>
      </c>
      <c r="FG84" s="18">
        <f t="shared" si="1011"/>
        <v>7.14186306776603E-2</v>
      </c>
      <c r="FH84" s="18">
        <f t="shared" si="1012"/>
        <v>0.14493131281069171</v>
      </c>
      <c r="FI84" s="18">
        <f t="shared" si="1013"/>
        <v>1.7452087622487511E-2</v>
      </c>
      <c r="FJ84" s="18">
        <f t="shared" si="1014"/>
        <v>0.10611000528470194</v>
      </c>
      <c r="FK84" s="18">
        <f t="shared" si="1015"/>
        <v>0.11778620409917218</v>
      </c>
      <c r="FL84" s="18">
        <f t="shared" si="1016"/>
        <v>0.23275596404491594</v>
      </c>
      <c r="FM84" s="18">
        <f t="shared" si="1017"/>
        <v>0.20035871138416161</v>
      </c>
      <c r="FN84" s="18">
        <f t="shared" si="1018"/>
        <v>4.4421154659338047E-2</v>
      </c>
      <c r="FO84" s="18">
        <f t="shared" si="1019"/>
        <v>1.4999705862985824E-2</v>
      </c>
      <c r="FP84" s="18">
        <f t="shared" si="1020"/>
        <v>0.12644621708144443</v>
      </c>
      <c r="FQ84" s="18">
        <f t="shared" si="1021"/>
        <v>8.8757221544314424E-2</v>
      </c>
      <c r="FR84" s="18">
        <f t="shared" si="1022"/>
        <v>2.9521349268525787E-2</v>
      </c>
      <c r="FS84" s="18">
        <f t="shared" si="1023"/>
        <v>3.5729781906609803E-2</v>
      </c>
      <c r="FT84" s="18">
        <f t="shared" si="1024"/>
        <v>-1.8922714996407741E-2</v>
      </c>
      <c r="FU84" s="18">
        <f t="shared" si="1025"/>
        <v>-5.333464846533964E-2</v>
      </c>
      <c r="FV84" s="18">
        <f t="shared" si="1026"/>
        <v>-3.5379752118650853E-2</v>
      </c>
      <c r="FW84" s="18">
        <f t="shared" si="1027"/>
        <v>-0.11038567722581594</v>
      </c>
      <c r="FX84" s="18">
        <f t="shared" si="1028"/>
        <v>-7.1028030868808156E-2</v>
      </c>
      <c r="FY84" s="18">
        <f t="shared" si="1029"/>
        <v>-2.2832436352720809E-2</v>
      </c>
      <c r="FZ84" s="18">
        <f t="shared" si="1030"/>
        <v>0.17593847296323228</v>
      </c>
      <c r="GA84" s="18">
        <f t="shared" si="1031"/>
        <v>0.24360664859581216</v>
      </c>
      <c r="GB84" s="18">
        <f t="shared" si="1032"/>
        <v>0.13582587415221137</v>
      </c>
      <c r="GC84" s="18">
        <f t="shared" si="1033"/>
        <v>0.11824384359479923</v>
      </c>
      <c r="GD84" s="18">
        <f t="shared" si="1034"/>
        <v>0.1820674336862842</v>
      </c>
      <c r="GE84" s="18">
        <f t="shared" si="1035"/>
        <v>0.20758661567136438</v>
      </c>
      <c r="GF84" s="18">
        <f t="shared" si="1036"/>
        <v>0.21865073674209179</v>
      </c>
      <c r="GG84" s="18">
        <f t="shared" si="1037"/>
        <v>0.29509573003468836</v>
      </c>
      <c r="GH84" s="18">
        <f t="shared" si="1038"/>
        <v>0.2083543492799651</v>
      </c>
      <c r="GI84" s="18">
        <f t="shared" si="1039"/>
        <v>0.32218038174537433</v>
      </c>
      <c r="GJ84" s="18">
        <f t="shared" si="1040"/>
        <v>0.20249860294706568</v>
      </c>
      <c r="GK84" s="18">
        <f t="shared" si="1041"/>
        <v>0.16230452308587351</v>
      </c>
      <c r="GL84" s="18">
        <f t="shared" si="1042"/>
        <v>-5.0535805462325056E-3</v>
      </c>
      <c r="GM84" s="18">
        <f t="shared" si="1043"/>
        <v>-1.7873491223047711E-2</v>
      </c>
      <c r="GN84" s="18">
        <f t="shared" si="1044"/>
        <v>1.0546553482635668E-2</v>
      </c>
      <c r="GO84" s="18">
        <f t="shared" si="1045"/>
        <v>1.5885669777349065E-3</v>
      </c>
      <c r="GP84" s="18">
        <f t="shared" si="1046"/>
        <v>-8.3769016642592176E-2</v>
      </c>
      <c r="GQ84" s="18">
        <f t="shared" si="1047"/>
        <v>-2.6201963609758905E-2</v>
      </c>
      <c r="GR84" s="18">
        <f t="shared" si="1048"/>
        <v>-3.8230371036209188E-2</v>
      </c>
      <c r="GS84" s="18">
        <f t="shared" si="1049"/>
        <v>-3.5005587451037989E-2</v>
      </c>
      <c r="GT84" s="18">
        <f t="shared" si="1050"/>
        <v>1.5227627946062805E-2</v>
      </c>
      <c r="GU84" s="18">
        <f t="shared" si="1051"/>
        <v>-1.4732655643598824E-2</v>
      </c>
      <c r="GV84" s="18">
        <f t="shared" si="1052"/>
        <v>-4.8332450913679548E-3</v>
      </c>
      <c r="GW84" s="18">
        <f t="shared" si="1053"/>
        <v>-2.8280607375734457E-2</v>
      </c>
      <c r="GX84" s="18">
        <f t="shared" si="1054"/>
        <v>-2.5845862612187132E-2</v>
      </c>
      <c r="GY84" s="18">
        <f t="shared" si="1055"/>
        <v>-2.5201068383197578E-2</v>
      </c>
      <c r="GZ84" s="18">
        <f t="shared" si="1056"/>
        <v>-6.1358585500395191E-2</v>
      </c>
      <c r="HA84" s="18">
        <f t="shared" si="1057"/>
        <v>4.2424525313373707E-3</v>
      </c>
      <c r="HB84" s="18">
        <f t="shared" si="1058"/>
        <v>2.9273505806050926E-2</v>
      </c>
      <c r="HC84" s="18">
        <f t="shared" si="1059"/>
        <v>3.3543786524634633E-3</v>
      </c>
      <c r="HD84" s="18">
        <f t="shared" si="1060"/>
        <v>4.4169925763994478E-2</v>
      </c>
      <c r="HE84" s="18">
        <f t="shared" si="1061"/>
        <v>4.9104650158005025E-2</v>
      </c>
      <c r="HF84" s="18">
        <f t="shared" si="1062"/>
        <v>-5.063759800412182E-4</v>
      </c>
      <c r="HG84" s="18">
        <f t="shared" si="1063"/>
        <v>3.3387687762379992E-2</v>
      </c>
      <c r="HH84" s="18">
        <f t="shared" si="1064"/>
        <v>2.9640178755813595E-2</v>
      </c>
      <c r="HI84" s="18">
        <f t="shared" si="1065"/>
        <v>9.530366834385684E-2</v>
      </c>
      <c r="HJ84" s="18">
        <f t="shared" si="1066"/>
        <v>4.7066801948198567E-2</v>
      </c>
      <c r="HK84" s="18">
        <f t="shared" si="1067"/>
        <v>4.3871232518092773E-2</v>
      </c>
      <c r="HL84" s="18">
        <f t="shared" si="1068"/>
        <v>-5.6814530323698431E-2</v>
      </c>
      <c r="HM84" s="18">
        <f t="shared" si="1069"/>
        <v>4.5244431048132583E-3</v>
      </c>
      <c r="HN84" s="18">
        <f t="shared" si="1070"/>
        <v>5.851864191396916E-2</v>
      </c>
      <c r="HO84" s="18">
        <f t="shared" si="1071"/>
        <v>5.5836507678646008E-2</v>
      </c>
      <c r="HP84" s="18">
        <f t="shared" si="1072"/>
        <v>-7.955565638306461E-3</v>
      </c>
      <c r="HQ84" s="18">
        <f t="shared" si="1073"/>
        <v>-5.9137991538255164E-2</v>
      </c>
      <c r="HR84" s="18">
        <f t="shared" si="1074"/>
        <v>-5.3394528170950362E-2</v>
      </c>
      <c r="HS84" s="18">
        <f t="shared" si="1075"/>
        <v>-2.5279954865962684E-2</v>
      </c>
      <c r="HT84" s="18">
        <f t="shared" si="1076"/>
        <v>-0.11674854309892091</v>
      </c>
      <c r="HU84" s="18">
        <f t="shared" si="1077"/>
        <v>-0.17863795682911876</v>
      </c>
      <c r="HV84" s="18">
        <f t="shared" si="1078"/>
        <v>-0.22036315627308478</v>
      </c>
      <c r="HW84" s="18">
        <f t="shared" si="1079"/>
        <v>-0.18420969855739999</v>
      </c>
      <c r="HX84" s="18">
        <f t="shared" si="1080"/>
        <v>-0.13165718477553334</v>
      </c>
      <c r="HY84" s="18">
        <f t="shared" si="1081"/>
        <v>-0.25292924480709633</v>
      </c>
      <c r="HZ84" s="18">
        <f t="shared" si="1082"/>
        <v>-0.20564918060046133</v>
      </c>
      <c r="IA84" s="18">
        <f t="shared" si="1083"/>
        <v>-0.22330236257106617</v>
      </c>
      <c r="IB84" s="18">
        <f t="shared" si="1084"/>
        <v>-0.19419408601365973</v>
      </c>
      <c r="IC84" s="18">
        <f t="shared" si="1085"/>
        <v>-0.18566693235676712</v>
      </c>
      <c r="ID84" s="18">
        <f t="shared" si="1086"/>
        <v>-0.23346364289549215</v>
      </c>
      <c r="IE84" s="18">
        <f t="shared" si="1087"/>
        <v>-0.2679672062607158</v>
      </c>
      <c r="IF84" s="18">
        <f t="shared" si="1088"/>
        <v>-0.26825143828369702</v>
      </c>
      <c r="IG84" s="18">
        <f t="shared" si="1089"/>
        <v>-0.27174333126776307</v>
      </c>
      <c r="IH84" s="18">
        <f t="shared" si="1090"/>
        <v>-0.275967328904971</v>
      </c>
      <c r="II84" s="18">
        <f t="shared" si="1091"/>
        <v>-0.23295699670692593</v>
      </c>
      <c r="IJ84" s="18">
        <f t="shared" si="1092"/>
        <v>-0.17434331917679646</v>
      </c>
      <c r="IK84" s="18">
        <f t="shared" si="1093"/>
        <v>2.0648040521223709E-2</v>
      </c>
      <c r="IL84" s="18">
        <f t="shared" si="1094"/>
        <v>-7.0830115745747824E-2</v>
      </c>
      <c r="IM84" s="18">
        <f t="shared" si="1095"/>
        <v>-0.1542504206146047</v>
      </c>
      <c r="IN84" s="18">
        <f t="shared" si="1096"/>
        <v>-0.20978567547939231</v>
      </c>
      <c r="IO84" s="18">
        <f t="shared" si="1097"/>
        <v>-0.16788525448226366</v>
      </c>
      <c r="IP84" s="18">
        <f t="shared" si="1098"/>
        <v>-0.17096354727171026</v>
      </c>
      <c r="IQ84" s="18">
        <f t="shared" si="1099"/>
        <v>-0.1723876066157991</v>
      </c>
      <c r="IR84" s="18">
        <f t="shared" si="1100"/>
        <v>-0.11267890146493365</v>
      </c>
      <c r="IS84" s="18">
        <f t="shared" si="1099"/>
        <v>-0.11594061714033443</v>
      </c>
      <c r="IT84" s="18">
        <f t="shared" si="1099"/>
        <v>0.12380264785209505</v>
      </c>
      <c r="IU84" s="18">
        <f t="shared" si="1099"/>
        <v>1.416913305623213E-2</v>
      </c>
      <c r="IV84" s="18">
        <f t="shared" si="1099"/>
        <v>2.8954220009478338E-3</v>
      </c>
      <c r="IW84" s="18">
        <f t="shared" si="1099"/>
        <v>-0.12074277651806253</v>
      </c>
      <c r="IX84" s="18">
        <f t="shared" si="1099"/>
        <v>-8.6384010946162548E-2</v>
      </c>
      <c r="IY84" s="18">
        <f t="shared" si="1099"/>
        <v>-6.2869260177482178E-2</v>
      </c>
      <c r="IZ84" s="18">
        <f t="shared" si="1099"/>
        <v>3.0504326194375153E-2</v>
      </c>
      <c r="JA84" s="18">
        <f t="shared" si="1099"/>
        <v>-1.1854369133189602E-3</v>
      </c>
      <c r="JB84" s="18">
        <f t="shared" si="1099"/>
        <v>3.0164143447016567E-2</v>
      </c>
      <c r="JC84" s="18">
        <f t="shared" si="1099"/>
        <v>0.12572262250154509</v>
      </c>
      <c r="JD84" s="18">
        <f t="shared" si="1099"/>
        <v>0.1567618610295276</v>
      </c>
      <c r="JE84" s="18">
        <f t="shared" si="1099"/>
        <v>0.33643385035108908</v>
      </c>
      <c r="JF84" s="18">
        <f t="shared" si="1099"/>
        <v>0.24318183385400416</v>
      </c>
      <c r="JG84" s="18">
        <f t="shared" si="1099"/>
        <v>0.2789752074100933</v>
      </c>
      <c r="JH84" s="18">
        <f t="shared" si="1099"/>
        <v>0.20759852074652518</v>
      </c>
      <c r="JI84" s="18">
        <f t="shared" si="1099"/>
        <v>0.33059440520307004</v>
      </c>
      <c r="JJ84" s="18">
        <f t="shared" si="1099"/>
        <v>0.33606907388585738</v>
      </c>
      <c r="JK84" s="18">
        <f t="shared" si="1099"/>
        <v>0.51333501103274415</v>
      </c>
      <c r="JL84" s="18">
        <f t="shared" si="1099"/>
        <v>0.36449785748054242</v>
      </c>
      <c r="JM84" s="18">
        <f t="shared" si="1099"/>
        <v>0.28669348792213345</v>
      </c>
      <c r="JN84" s="18">
        <f t="shared" si="1101"/>
        <v>0.42870127884292697</v>
      </c>
      <c r="JO84" s="18">
        <f t="shared" si="1101"/>
        <v>0.29179564549081882</v>
      </c>
      <c r="JP84" s="18">
        <f t="shared" si="1101"/>
        <v>0.31778264513897825</v>
      </c>
      <c r="JQ84" s="18">
        <f t="shared" si="1101"/>
        <v>0.11109214276918755</v>
      </c>
      <c r="JR84" s="18">
        <f t="shared" si="1101"/>
        <v>-1.5622103365326212E-2</v>
      </c>
      <c r="JS84" s="18">
        <f t="shared" si="1101"/>
        <v>3.7759987222398594E-2</v>
      </c>
      <c r="JT84" s="18">
        <f t="shared" si="1101"/>
        <v>3.7498190935787434E-3</v>
      </c>
      <c r="JU84" s="18">
        <f t="shared" si="1101"/>
        <v>-0.10296049047941547</v>
      </c>
      <c r="JV84" s="18">
        <f t="shared" si="1101"/>
        <v>-9.2138715590535436E-2</v>
      </c>
      <c r="JW84" s="18">
        <f t="shared" si="1101"/>
        <v>-0.14218601260352037</v>
      </c>
      <c r="JX84" s="18">
        <f t="shared" si="1101"/>
        <v>-6.6470925519815149E-2</v>
      </c>
      <c r="JY84" s="18">
        <f t="shared" si="1101"/>
        <v>9.2146995507891072E-2</v>
      </c>
      <c r="JZ84" s="18">
        <f t="shared" si="1101"/>
        <v>-4.1780186774748929E-2</v>
      </c>
      <c r="KA84" s="18">
        <f t="shared" si="1101"/>
        <v>1.4121061548875824E-2</v>
      </c>
      <c r="KB84" s="18">
        <f t="shared" si="1101"/>
        <v>-5.0980821760348016E-2</v>
      </c>
      <c r="KC84" s="18">
        <f t="shared" si="1101"/>
        <v>8.648435640088481E-2</v>
      </c>
      <c r="KD84" s="18">
        <f t="shared" si="1101"/>
        <v>2.8531430651571155E-2</v>
      </c>
      <c r="KE84" s="18">
        <f t="shared" si="1101"/>
        <v>-3.3926866703831937E-2</v>
      </c>
      <c r="KF84" s="18">
        <f t="shared" si="1101"/>
        <v>-3.7738198402188172E-2</v>
      </c>
      <c r="KG84" s="18">
        <f t="shared" si="1101"/>
        <v>1.9849445624630757E-2</v>
      </c>
      <c r="KH84" s="18">
        <f t="shared" si="1101"/>
        <v>-6.1053842330853758E-3</v>
      </c>
      <c r="KI84" s="18">
        <f t="shared" si="1101"/>
        <v>3.31698664553155E-2</v>
      </c>
      <c r="KJ84" s="18">
        <f t="shared" si="1101"/>
        <v>0.14405912387594455</v>
      </c>
      <c r="KK84" s="18">
        <f t="shared" si="1101"/>
        <v>3.5976153988038551E-2</v>
      </c>
      <c r="KL84" s="18">
        <f t="shared" si="1101"/>
        <v>0.15247550730727188</v>
      </c>
      <c r="KM84" s="18">
        <f t="shared" si="1101"/>
        <v>6.5704502155177202E-3</v>
      </c>
      <c r="KN84" s="18">
        <f t="shared" si="1102"/>
        <v>6.3865767718124467E-2</v>
      </c>
      <c r="KO84" s="18">
        <f t="shared" si="1103"/>
        <v>-9.6279036023039666E-2</v>
      </c>
      <c r="KP84" s="18">
        <f t="shared" si="1103"/>
        <v>-2.2060601464440222E-2</v>
      </c>
      <c r="KQ84" s="18">
        <f t="shared" si="1103"/>
        <v>-2.5621523663543755E-3</v>
      </c>
      <c r="KR84" s="18">
        <f t="shared" si="1103"/>
        <v>0.10075622902820625</v>
      </c>
      <c r="KS84" s="18">
        <f t="shared" si="1103"/>
        <v>-9.5003181715255236E-3</v>
      </c>
      <c r="KT84" s="18">
        <f t="shared" si="1103"/>
        <v>-2.0965179885130469E-2</v>
      </c>
      <c r="KU84" s="18">
        <f t="shared" si="1103"/>
        <v>3.1560986953609316E-2</v>
      </c>
      <c r="KV84" s="18">
        <f t="shared" si="1103"/>
        <v>-0.16956507047715486</v>
      </c>
      <c r="KW84" s="18">
        <f t="shared" si="1103"/>
        <v>-5.1738854786513744E-2</v>
      </c>
      <c r="KX84" s="18">
        <f t="shared" si="1103"/>
        <v>-8.704073313628391E-2</v>
      </c>
      <c r="KY84" s="18">
        <f t="shared" si="1103"/>
        <v>-2.6296980547582116E-2</v>
      </c>
      <c r="KZ84" s="18">
        <f t="shared" si="1103"/>
        <v>-0.13817205754175554</v>
      </c>
      <c r="LA84" s="18">
        <f t="shared" si="1103"/>
        <v>-0.10652047193467251</v>
      </c>
      <c r="LB84" s="18">
        <f t="shared" si="1103"/>
        <v>-6.0058999202616814E-3</v>
      </c>
      <c r="LC84" s="18">
        <f t="shared" si="1103"/>
        <v>-4.7515946464470327E-2</v>
      </c>
      <c r="LD84" s="18">
        <f t="shared" si="1103"/>
        <v>-5.8696761010918919E-2</v>
      </c>
      <c r="LE84" s="18">
        <f t="shared" si="1103"/>
        <v>-7.8084254928747487E-3</v>
      </c>
      <c r="LF84" s="18">
        <f t="shared" si="1103"/>
        <v>-3.9514568482444945E-3</v>
      </c>
      <c r="LG84" s="18">
        <f t="shared" si="1103"/>
        <v>-6.6141611689337299E-2</v>
      </c>
      <c r="LH84" s="18">
        <f t="shared" si="1103"/>
        <v>6.5763423358570217E-2</v>
      </c>
      <c r="LI84" s="18">
        <f t="shared" si="1103"/>
        <v>-2.8355324960015915E-2</v>
      </c>
      <c r="LJ84" s="18">
        <f t="shared" si="1103"/>
        <v>-0.12957734204174676</v>
      </c>
      <c r="LK84" s="18">
        <f t="shared" si="1103"/>
        <v>-5.7618987382885622E-2</v>
      </c>
      <c r="LL84" s="18">
        <f t="shared" si="1103"/>
        <v>2.0293927253249189E-2</v>
      </c>
      <c r="LM84" s="18">
        <f t="shared" si="1103"/>
        <v>0.13624064252341594</v>
      </c>
      <c r="LN84" s="18">
        <f t="shared" si="1103"/>
        <v>5.906074955140217E-2</v>
      </c>
      <c r="LO84" s="18">
        <f t="shared" si="1103"/>
        <v>0.1415965389416014</v>
      </c>
      <c r="LP84" s="18">
        <f t="shared" si="1103"/>
        <v>0.10119348159126984</v>
      </c>
      <c r="LQ84" s="18">
        <f t="shared" si="1103"/>
        <v>0.14291368635792301</v>
      </c>
      <c r="LR84" s="18">
        <f t="shared" si="1103"/>
        <v>0.10745893919970539</v>
      </c>
      <c r="LS84" s="18">
        <f t="shared" si="1103"/>
        <v>4.9596580285317771E-2</v>
      </c>
      <c r="LT84" s="18">
        <f t="shared" si="1103"/>
        <v>4.5908326427409163E-2</v>
      </c>
      <c r="LU84" s="18">
        <f t="shared" si="1103"/>
        <v>-3.9868811683320238E-2</v>
      </c>
      <c r="LV84" s="18">
        <f t="shared" si="1103"/>
        <v>1.1607820437864458E-3</v>
      </c>
      <c r="LW84" s="18">
        <f t="shared" si="1103"/>
        <v>-1.2465917757035649E-2</v>
      </c>
      <c r="LX84" s="18">
        <f t="shared" si="1103"/>
        <v>5.1874266260787394E-4</v>
      </c>
      <c r="LY84" s="18">
        <f t="shared" si="1103"/>
        <v>-7.0458647539552777E-2</v>
      </c>
      <c r="LZ84" s="18">
        <f t="shared" si="1104"/>
        <v>-6.7457587560790122E-2</v>
      </c>
      <c r="MA84" s="18">
        <f t="shared" si="1104"/>
        <v>-4.8482792607314917E-2</v>
      </c>
      <c r="MB84" s="18">
        <f t="shared" si="1104"/>
        <v>-7.9835506112106436E-2</v>
      </c>
      <c r="MC84" s="18">
        <f t="shared" si="1104"/>
        <v>-4.568223423925899E-2</v>
      </c>
      <c r="MD84" s="18">
        <f t="shared" si="1104"/>
        <v>-5.8500977356256145E-3</v>
      </c>
      <c r="ME84" s="18">
        <f t="shared" si="1104"/>
        <v>1.6970386252049163E-2</v>
      </c>
      <c r="MF84" s="18">
        <f t="shared" si="1104"/>
        <v>-9.4061652087408243E-3</v>
      </c>
      <c r="MG84" s="18">
        <f t="shared" si="1104"/>
        <v>1.3989030040782557E-2</v>
      </c>
      <c r="MH84" s="18">
        <f t="shared" si="1104"/>
        <v>7.5736402987276019E-2</v>
      </c>
      <c r="MI84" s="18">
        <f t="shared" si="1104"/>
        <v>7.2943207393464604E-2</v>
      </c>
      <c r="MJ84" s="18">
        <f t="shared" si="1104"/>
        <v>6.5316612930317985E-2</v>
      </c>
      <c r="MK84" s="18">
        <f t="shared" si="1104"/>
        <v>8.5495704057706678E-2</v>
      </c>
      <c r="ML84" s="18">
        <f t="shared" si="1104"/>
        <v>7.1811178234715722E-2</v>
      </c>
      <c r="MM84" s="18">
        <f t="shared" si="1104"/>
        <v>-3.4775757148896913E-2</v>
      </c>
      <c r="MN84" s="18">
        <f t="shared" si="1104"/>
        <v>4.5178308235003684E-2</v>
      </c>
      <c r="MO84" s="18">
        <f t="shared" si="1104"/>
        <v>1.126263923366011E-2</v>
      </c>
      <c r="MP84" s="18">
        <f t="shared" si="1104"/>
        <v>-5.9374714107438775E-2</v>
      </c>
      <c r="MQ84" s="18">
        <f t="shared" si="1104"/>
        <v>-5.6443072615253942E-2</v>
      </c>
      <c r="MR84" s="18">
        <f t="shared" si="1104"/>
        <v>-2.8500111511555515E-2</v>
      </c>
      <c r="MS84" s="18">
        <f t="shared" si="1104"/>
        <v>-7.5632660943449892E-3</v>
      </c>
      <c r="MT84" s="18">
        <f t="shared" si="1104"/>
        <v>1.4102018166244124E-2</v>
      </c>
      <c r="MU84" s="18">
        <f t="shared" si="1104"/>
        <v>-3.3204154754556514E-2</v>
      </c>
      <c r="MV84" s="18">
        <f t="shared" si="1104"/>
        <v>-3.6134945399216911E-2</v>
      </c>
      <c r="MW84" s="18">
        <f t="shared" si="1104"/>
        <v>-6.1903192766661674E-2</v>
      </c>
      <c r="MX84" s="18">
        <f t="shared" si="1104"/>
        <v>-4.031574138928784E-2</v>
      </c>
      <c r="MY84" s="18">
        <f t="shared" si="1104"/>
        <v>-6.9588037454988427E-3</v>
      </c>
      <c r="MZ84" s="18">
        <f t="shared" si="1104"/>
        <v>-3.9984148527663299E-2</v>
      </c>
      <c r="NA84" s="18">
        <f t="shared" si="1104"/>
        <v>-0.12279989148251313</v>
      </c>
      <c r="NB84" s="18">
        <f t="shared" si="1104"/>
        <v>-8.5420339333090234E-2</v>
      </c>
      <c r="NC84" s="18">
        <f t="shared" si="1104"/>
        <v>-6.5126004864422882E-2</v>
      </c>
      <c r="ND84" s="18">
        <f t="shared" si="1104"/>
        <v>-9.2513766154513566E-2</v>
      </c>
      <c r="NE84" s="18">
        <f t="shared" si="1104"/>
        <v>-0.13744218098656213</v>
      </c>
      <c r="NF84" s="18">
        <f t="shared" si="1104"/>
        <v>-0.15820799609479463</v>
      </c>
      <c r="NG84" s="18">
        <f t="shared" si="1104"/>
        <v>-0.16432750034290211</v>
      </c>
      <c r="NH84" s="18">
        <f t="shared" si="1105"/>
        <v>-0.14205460951111237</v>
      </c>
      <c r="NI84" s="18">
        <f t="shared" si="1105"/>
        <v>-0.10196947284630065</v>
      </c>
      <c r="NJ84" s="18">
        <f t="shared" si="1105"/>
        <v>-0.14385593114678408</v>
      </c>
      <c r="NK84" s="18">
        <f t="shared" si="1105"/>
        <v>-0.15643016122748321</v>
      </c>
      <c r="NL84" s="18">
        <f t="shared" si="1105"/>
        <v>-0.1484731136436106</v>
      </c>
      <c r="NM84" s="18">
        <f t="shared" si="1105"/>
        <v>-9.5902455026332545E-2</v>
      </c>
      <c r="NN84" s="18">
        <f t="shared" si="1105"/>
        <v>-8.2521356653017963E-2</v>
      </c>
      <c r="NO84" s="18">
        <f t="shared" si="1105"/>
        <v>-4.7812596609261182E-2</v>
      </c>
      <c r="NP84" s="18">
        <f t="shared" si="1105"/>
        <v>1.1701705240227955E-3</v>
      </c>
      <c r="NQ84" s="18">
        <f t="shared" si="1105"/>
        <v>8.890085895992117E-2</v>
      </c>
      <c r="NR84" s="18">
        <f t="shared" si="1105"/>
        <v>7.632613403431443E-2</v>
      </c>
      <c r="NS84" s="18">
        <f t="shared" si="1105"/>
        <v>0.10267024848867012</v>
      </c>
      <c r="NT84" s="18">
        <f t="shared" si="1105"/>
        <v>1.0574964364786554E-2</v>
      </c>
      <c r="NU84" s="18">
        <f t="shared" si="1105"/>
        <v>5.644382811009474E-2</v>
      </c>
    </row>
    <row r="85" spans="1:385" outlineLevel="1" x14ac:dyDescent="0.75">
      <c r="A85" s="8" t="s">
        <v>20</v>
      </c>
      <c r="B85" s="19" t="s">
        <v>3</v>
      </c>
      <c r="C85" s="19" t="s">
        <v>3</v>
      </c>
      <c r="D85" s="19" t="s">
        <v>3</v>
      </c>
      <c r="E85" s="19" t="s">
        <v>3</v>
      </c>
      <c r="F85" s="19" t="s">
        <v>3</v>
      </c>
      <c r="G85" s="19" t="s">
        <v>3</v>
      </c>
      <c r="H85" s="19" t="s">
        <v>3</v>
      </c>
      <c r="I85" s="19" t="s">
        <v>3</v>
      </c>
      <c r="J85" s="19" t="s">
        <v>3</v>
      </c>
      <c r="K85" s="19" t="s">
        <v>3</v>
      </c>
      <c r="L85" s="19" t="s">
        <v>3</v>
      </c>
      <c r="M85" s="19" t="s">
        <v>3</v>
      </c>
      <c r="N85" s="19" t="s">
        <v>3</v>
      </c>
      <c r="O85" s="19" t="s">
        <v>3</v>
      </c>
      <c r="P85" s="19" t="s">
        <v>3</v>
      </c>
      <c r="Q85" s="19" t="s">
        <v>3</v>
      </c>
      <c r="R85" s="19" t="s">
        <v>3</v>
      </c>
      <c r="S85" s="19" t="s">
        <v>3</v>
      </c>
      <c r="T85" s="19" t="s">
        <v>3</v>
      </c>
      <c r="U85" s="19" t="s">
        <v>3</v>
      </c>
      <c r="V85" s="19" t="s">
        <v>3</v>
      </c>
      <c r="W85" s="19" t="s">
        <v>3</v>
      </c>
      <c r="X85" s="19" t="s">
        <v>3</v>
      </c>
      <c r="Y85" s="19" t="s">
        <v>3</v>
      </c>
      <c r="Z85" s="19" t="s">
        <v>3</v>
      </c>
      <c r="AA85" s="19" t="s">
        <v>3</v>
      </c>
      <c r="AB85" s="19" t="s">
        <v>3</v>
      </c>
      <c r="AC85" s="19" t="s">
        <v>3</v>
      </c>
      <c r="AD85" s="19" t="s">
        <v>3</v>
      </c>
      <c r="AE85" s="19" t="s">
        <v>3</v>
      </c>
      <c r="AF85" s="19" t="s">
        <v>3</v>
      </c>
      <c r="AG85" s="19" t="s">
        <v>3</v>
      </c>
      <c r="AH85" s="19" t="s">
        <v>3</v>
      </c>
      <c r="AI85" s="19" t="s">
        <v>3</v>
      </c>
      <c r="AJ85" s="19" t="s">
        <v>3</v>
      </c>
      <c r="AK85" s="19" t="s">
        <v>3</v>
      </c>
      <c r="AL85" s="19" t="s">
        <v>3</v>
      </c>
      <c r="AM85" s="19" t="s">
        <v>3</v>
      </c>
      <c r="AN85" s="19" t="s">
        <v>3</v>
      </c>
      <c r="AO85" s="19" t="s">
        <v>3</v>
      </c>
      <c r="AP85" s="19" t="s">
        <v>3</v>
      </c>
      <c r="AQ85" s="19" t="s">
        <v>3</v>
      </c>
      <c r="AR85" s="19" t="s">
        <v>3</v>
      </c>
      <c r="AS85" s="19" t="s">
        <v>3</v>
      </c>
      <c r="AT85" s="19" t="s">
        <v>3</v>
      </c>
      <c r="AU85" s="19" t="s">
        <v>3</v>
      </c>
      <c r="AV85" s="19" t="s">
        <v>3</v>
      </c>
      <c r="AW85" s="19" t="s">
        <v>3</v>
      </c>
      <c r="AX85" s="19" t="s">
        <v>3</v>
      </c>
      <c r="AY85" s="19" t="s">
        <v>3</v>
      </c>
      <c r="AZ85" s="19" t="s">
        <v>3</v>
      </c>
      <c r="BA85" s="19" t="s">
        <v>3</v>
      </c>
      <c r="BB85" s="19" t="s">
        <v>3</v>
      </c>
      <c r="BC85" s="19" t="s">
        <v>3</v>
      </c>
      <c r="BD85" s="19" t="s">
        <v>3</v>
      </c>
      <c r="BE85" s="19" t="s">
        <v>3</v>
      </c>
      <c r="BF85" s="19" t="s">
        <v>3</v>
      </c>
      <c r="BG85" s="19" t="s">
        <v>3</v>
      </c>
      <c r="BH85" s="19" t="s">
        <v>3</v>
      </c>
      <c r="BI85" s="19" t="s">
        <v>3</v>
      </c>
      <c r="BJ85" s="19" t="s">
        <v>3</v>
      </c>
      <c r="BK85" s="19" t="s">
        <v>3</v>
      </c>
      <c r="BL85" s="19" t="s">
        <v>3</v>
      </c>
      <c r="BM85" s="19" t="s">
        <v>3</v>
      </c>
      <c r="BN85" s="19" t="s">
        <v>3</v>
      </c>
      <c r="BO85" s="19" t="s">
        <v>3</v>
      </c>
      <c r="BP85" s="19" t="s">
        <v>3</v>
      </c>
      <c r="BQ85" s="19" t="s">
        <v>3</v>
      </c>
      <c r="BR85" s="19" t="s">
        <v>3</v>
      </c>
      <c r="BS85" s="19" t="s">
        <v>3</v>
      </c>
      <c r="BT85" s="19" t="s">
        <v>3</v>
      </c>
      <c r="BU85" s="19">
        <f t="shared" si="921"/>
        <v>8.1060887328220366E-2</v>
      </c>
      <c r="BV85" s="19">
        <f t="shared" si="922"/>
        <v>-7.4624030167897981E-2</v>
      </c>
      <c r="BW85" s="19">
        <f t="shared" si="923"/>
        <v>-8.6001190341797096E-2</v>
      </c>
      <c r="BX85" s="19">
        <f t="shared" si="924"/>
        <v>-0.12803146300520962</v>
      </c>
      <c r="BY85" s="19">
        <f t="shared" si="925"/>
        <v>-0.15953614942007488</v>
      </c>
      <c r="BZ85" s="19">
        <f t="shared" si="926"/>
        <v>-2.8028365198920602E-2</v>
      </c>
      <c r="CA85" s="19">
        <f t="shared" si="927"/>
        <v>6.7496107400315974E-2</v>
      </c>
      <c r="CB85" s="19">
        <f t="shared" si="928"/>
        <v>4.0555239201367055E-2</v>
      </c>
      <c r="CC85" s="19">
        <f t="shared" si="929"/>
        <v>-3.9295732132308636E-2</v>
      </c>
      <c r="CD85" s="19">
        <f t="shared" si="930"/>
        <v>-2.0389124936334269E-2</v>
      </c>
      <c r="CE85" s="19">
        <f t="shared" si="931"/>
        <v>7.21999314793631E-2</v>
      </c>
      <c r="CF85" s="19">
        <f t="shared" si="932"/>
        <v>5.7902919736424918E-2</v>
      </c>
      <c r="CG85" s="19">
        <f t="shared" si="933"/>
        <v>5.6264313335128158E-2</v>
      </c>
      <c r="CH85" s="19">
        <f t="shared" si="934"/>
        <v>-0.16496271354116965</v>
      </c>
      <c r="CI85" s="19">
        <f t="shared" si="935"/>
        <v>-8.8753715322632543E-2</v>
      </c>
      <c r="CJ85" s="19">
        <f t="shared" si="936"/>
        <v>-4.5424415942869945E-2</v>
      </c>
      <c r="CK85" s="19">
        <f t="shared" si="937"/>
        <v>2.4291748493041165E-2</v>
      </c>
      <c r="CL85" s="19">
        <f t="shared" si="938"/>
        <v>-0.17057762534199727</v>
      </c>
      <c r="CM85" s="19">
        <f t="shared" si="939"/>
        <v>-0.29112128509185398</v>
      </c>
      <c r="CN85" s="19">
        <f t="shared" si="940"/>
        <v>-0.20970765498127508</v>
      </c>
      <c r="CO85" s="19">
        <f t="shared" si="941"/>
        <v>-0.15590215151268394</v>
      </c>
      <c r="CP85" s="19">
        <f t="shared" si="942"/>
        <v>-0.14501254815704789</v>
      </c>
      <c r="CQ85" s="19">
        <f t="shared" si="943"/>
        <v>-0.16090216701626203</v>
      </c>
      <c r="CR85" s="19">
        <f t="shared" si="944"/>
        <v>-5.8622114148397575E-2</v>
      </c>
      <c r="CS85" s="19">
        <f t="shared" si="945"/>
        <v>-1.2081618534103833E-2</v>
      </c>
      <c r="CT85" s="19">
        <f t="shared" si="946"/>
        <v>3.2090982118190503E-2</v>
      </c>
      <c r="CU85" s="19">
        <f t="shared" si="947"/>
        <v>2.4929885980225608E-2</v>
      </c>
      <c r="CV85" s="19">
        <f t="shared" si="948"/>
        <v>6.2254385495749798E-2</v>
      </c>
      <c r="CW85" s="19">
        <f t="shared" si="949"/>
        <v>0.11487793618700626</v>
      </c>
      <c r="CX85" s="19">
        <f t="shared" si="950"/>
        <v>0.20734699305684035</v>
      </c>
      <c r="CY85" s="19">
        <f t="shared" si="951"/>
        <v>0.42922695123069676</v>
      </c>
      <c r="CZ85" s="19">
        <f t="shared" si="952"/>
        <v>0.32521796888334875</v>
      </c>
      <c r="DA85" s="19">
        <f t="shared" si="953"/>
        <v>0.26359195318686757</v>
      </c>
      <c r="DB85" s="19">
        <f t="shared" si="954"/>
        <v>0.21413858139747477</v>
      </c>
      <c r="DC85" s="19">
        <f t="shared" si="955"/>
        <v>0.23177900678843422</v>
      </c>
      <c r="DD85" s="19">
        <f t="shared" si="956"/>
        <v>0.18255857974314371</v>
      </c>
      <c r="DE85" s="19">
        <f t="shared" si="957"/>
        <v>0.22041667589795066</v>
      </c>
      <c r="DF85" s="19">
        <f t="shared" si="958"/>
        <v>0.50927884516183997</v>
      </c>
      <c r="DG85" s="19">
        <f t="shared" si="959"/>
        <v>0.34435847112349927</v>
      </c>
      <c r="DH85" s="19">
        <f t="shared" si="960"/>
        <v>0.30705974463149421</v>
      </c>
      <c r="DI85" s="19">
        <f t="shared" si="961"/>
        <v>0.1116952703560361</v>
      </c>
      <c r="DJ85" s="19">
        <f t="shared" si="962"/>
        <v>0.1041384428291563</v>
      </c>
      <c r="DK85" s="19">
        <f t="shared" si="963"/>
        <v>5.7978627727591547E-2</v>
      </c>
      <c r="DL85" s="19">
        <f t="shared" si="964"/>
        <v>0.11402895275041081</v>
      </c>
      <c r="DM85" s="19">
        <f t="shared" si="965"/>
        <v>0.17180725581529299</v>
      </c>
      <c r="DN85" s="19">
        <f t="shared" si="966"/>
        <v>0.15835620784866222</v>
      </c>
      <c r="DO85" s="19">
        <f t="shared" si="967"/>
        <v>6.7638424188018131E-2</v>
      </c>
      <c r="DP85" s="19">
        <f t="shared" si="968"/>
        <v>-1.0321734612549482E-2</v>
      </c>
      <c r="DQ85" s="19">
        <f t="shared" si="969"/>
        <v>5.0650139674254469E-2</v>
      </c>
      <c r="DR85" s="19">
        <f t="shared" si="970"/>
        <v>-3.5949385162486025E-2</v>
      </c>
      <c r="DS85" s="19">
        <f t="shared" si="971"/>
        <v>-2.0569950774840362E-2</v>
      </c>
      <c r="DT85" s="19">
        <f t="shared" si="972"/>
        <v>7.8612660316970784E-2</v>
      </c>
      <c r="DU85" s="19">
        <f t="shared" si="973"/>
        <v>0.17908743770892221</v>
      </c>
      <c r="DV85" s="19">
        <f t="shared" si="974"/>
        <v>0.29621754639703135</v>
      </c>
      <c r="DW85" s="19">
        <f t="shared" si="975"/>
        <v>0.29202735009084568</v>
      </c>
      <c r="DX85" s="19">
        <f t="shared" si="976"/>
        <v>0.1605980444242634</v>
      </c>
      <c r="DY85" s="19">
        <f t="shared" si="977"/>
        <v>9.4985340998608336E-2</v>
      </c>
      <c r="DZ85" s="19">
        <f t="shared" si="978"/>
        <v>0.15955473564809108</v>
      </c>
      <c r="EA85" s="19">
        <f t="shared" si="979"/>
        <v>0.23704230696631434</v>
      </c>
      <c r="EB85" s="19">
        <f t="shared" si="980"/>
        <v>0.21489237059534205</v>
      </c>
      <c r="EC85" s="19">
        <f t="shared" si="981"/>
        <v>5.7410064708334652E-2</v>
      </c>
      <c r="ED85" s="19">
        <f t="shared" si="982"/>
        <v>8.1973884022640053E-2</v>
      </c>
      <c r="EE85" s="19">
        <f t="shared" si="983"/>
        <v>9.9215998196610311E-2</v>
      </c>
      <c r="EF85" s="19">
        <f t="shared" si="984"/>
        <v>-6.2905065444997077E-2</v>
      </c>
      <c r="EG85" s="19">
        <f t="shared" si="985"/>
        <v>-0.21500672158186995</v>
      </c>
      <c r="EH85" s="19">
        <f t="shared" si="986"/>
        <v>-0.29629631309265125</v>
      </c>
      <c r="EI85" s="19">
        <f t="shared" si="987"/>
        <v>-0.26295905354141969</v>
      </c>
      <c r="EJ85" s="19">
        <f t="shared" si="988"/>
        <v>-0.16141838074282155</v>
      </c>
      <c r="EK85" s="19">
        <f t="shared" si="989"/>
        <v>-0.1061211422781404</v>
      </c>
      <c r="EL85" s="19">
        <f t="shared" si="990"/>
        <v>-9.2117865807288313E-2</v>
      </c>
      <c r="EM85" s="19">
        <f t="shared" si="991"/>
        <v>-7.8854513320984587E-2</v>
      </c>
      <c r="EN85" s="19">
        <f t="shared" si="992"/>
        <v>-9.8034669479680536E-2</v>
      </c>
      <c r="EO85" s="19">
        <f t="shared" si="993"/>
        <v>1.4780415794148238E-2</v>
      </c>
      <c r="EP85" s="19">
        <f t="shared" si="994"/>
        <v>1.0801105679544509E-2</v>
      </c>
      <c r="EQ85" s="19">
        <f t="shared" si="995"/>
        <v>-2.7303457783540486E-2</v>
      </c>
      <c r="ER85" s="19">
        <f t="shared" si="996"/>
        <v>4.480022997008648E-2</v>
      </c>
      <c r="ES85" s="19">
        <f t="shared" si="997"/>
        <v>0.20008158524252595</v>
      </c>
      <c r="ET85" s="19">
        <f t="shared" si="998"/>
        <v>0.30262386159962218</v>
      </c>
      <c r="EU85" s="19">
        <f t="shared" si="999"/>
        <v>0.20380978852461973</v>
      </c>
      <c r="EV85" s="19">
        <f t="shared" si="1000"/>
        <v>3.3168706852087171E-2</v>
      </c>
      <c r="EW85" s="19">
        <f t="shared" si="1001"/>
        <v>-2.8177477714431465E-2</v>
      </c>
      <c r="EX85" s="19">
        <f t="shared" si="1002"/>
        <v>-8.3714711549212173E-2</v>
      </c>
      <c r="EY85" s="19">
        <f t="shared" si="1003"/>
        <v>-0.12142847752433206</v>
      </c>
      <c r="EZ85" s="19">
        <f t="shared" si="1004"/>
        <v>-4.7989802500465584E-2</v>
      </c>
      <c r="FA85" s="19">
        <f t="shared" si="1005"/>
        <v>-0.11815738008757348</v>
      </c>
      <c r="FB85" s="19">
        <f t="shared" si="1006"/>
        <v>-0.10849785644596821</v>
      </c>
      <c r="FC85" s="19">
        <f t="shared" si="1007"/>
        <v>-0.10921413444167083</v>
      </c>
      <c r="FD85" s="19">
        <f t="shared" si="1008"/>
        <v>-4.3180678763482749E-2</v>
      </c>
      <c r="FE85" s="19">
        <f t="shared" si="1009"/>
        <v>-3.5727588367706176E-2</v>
      </c>
      <c r="FF85" s="19">
        <f t="shared" si="1010"/>
        <v>-0.1012827201826163</v>
      </c>
      <c r="FG85" s="19">
        <f t="shared" si="1011"/>
        <v>-4.717467055704383E-2</v>
      </c>
      <c r="FH85" s="19">
        <f t="shared" si="1012"/>
        <v>1.4755268327253823E-2</v>
      </c>
      <c r="FI85" s="19">
        <f t="shared" si="1013"/>
        <v>3.8564173009904668E-2</v>
      </c>
      <c r="FJ85" s="19">
        <f t="shared" si="1014"/>
        <v>6.7520791058750751E-2</v>
      </c>
      <c r="FK85" s="19">
        <f t="shared" si="1015"/>
        <v>0.15838640594830178</v>
      </c>
      <c r="FL85" s="19">
        <f t="shared" si="1016"/>
        <v>0.13603264651308877</v>
      </c>
      <c r="FM85" s="19">
        <f t="shared" si="1017"/>
        <v>0.15289958071503307</v>
      </c>
      <c r="FN85" s="19">
        <f t="shared" si="1018"/>
        <v>7.1072188766930111E-2</v>
      </c>
      <c r="FO85" s="19">
        <f t="shared" si="1019"/>
        <v>3.1703187590898407E-2</v>
      </c>
      <c r="FP85" s="19">
        <f t="shared" si="1020"/>
        <v>5.614785177333359E-2</v>
      </c>
      <c r="FQ85" s="19">
        <f t="shared" si="1021"/>
        <v>0.13391940598724439</v>
      </c>
      <c r="FR85" s="19">
        <f t="shared" si="1022"/>
        <v>9.4292092921486548E-2</v>
      </c>
      <c r="FS85" s="19">
        <f t="shared" si="1023"/>
        <v>1.7084415010614418E-2</v>
      </c>
      <c r="FT85" s="19">
        <f t="shared" si="1024"/>
        <v>1.1617266927340664E-2</v>
      </c>
      <c r="FU85" s="19">
        <f t="shared" si="1025"/>
        <v>-6.046483438492456E-2</v>
      </c>
      <c r="FV85" s="19">
        <f t="shared" si="1026"/>
        <v>-3.3002589092945622E-2</v>
      </c>
      <c r="FW85" s="19">
        <f t="shared" si="1027"/>
        <v>-6.4120868406327358E-2</v>
      </c>
      <c r="FX85" s="19">
        <f t="shared" si="1028"/>
        <v>-0.10083463227004408</v>
      </c>
      <c r="FY85" s="19">
        <f t="shared" si="1029"/>
        <v>-6.5456323277250372E-2</v>
      </c>
      <c r="FZ85" s="19">
        <f t="shared" si="1030"/>
        <v>0.10193935420037081</v>
      </c>
      <c r="GA85" s="19">
        <f t="shared" si="1031"/>
        <v>0.18992767173796876</v>
      </c>
      <c r="GB85" s="19">
        <f t="shared" si="1032"/>
        <v>0.1178192778253826</v>
      </c>
      <c r="GC85" s="19">
        <f t="shared" si="1033"/>
        <v>2.8752717497346092E-2</v>
      </c>
      <c r="GD85" s="19">
        <f t="shared" si="1034"/>
        <v>0.14640384807906659</v>
      </c>
      <c r="GE85" s="19">
        <f t="shared" si="1035"/>
        <v>0.18453706549408189</v>
      </c>
      <c r="GF85" s="19">
        <f t="shared" si="1036"/>
        <v>0.19177013523918696</v>
      </c>
      <c r="GG85" s="19">
        <f t="shared" si="1037"/>
        <v>0.26983442699230009</v>
      </c>
      <c r="GH85" s="19">
        <f t="shared" si="1038"/>
        <v>0.19459957492344371</v>
      </c>
      <c r="GI85" s="19">
        <f t="shared" si="1039"/>
        <v>0.16139385631359016</v>
      </c>
      <c r="GJ85" s="19">
        <f t="shared" si="1040"/>
        <v>0.20530531172473943</v>
      </c>
      <c r="GK85" s="19">
        <f t="shared" si="1041"/>
        <v>0.16625980014197261</v>
      </c>
      <c r="GL85" s="19">
        <f t="shared" si="1042"/>
        <v>0.10963675245520133</v>
      </c>
      <c r="GM85" s="19">
        <f t="shared" si="1043"/>
        <v>4.4107231330849705E-2</v>
      </c>
      <c r="GN85" s="19">
        <f t="shared" si="1044"/>
        <v>8.0082568069529847E-2</v>
      </c>
      <c r="GO85" s="19">
        <f t="shared" si="1045"/>
        <v>6.8115932625753439E-2</v>
      </c>
      <c r="GP85" s="19">
        <f t="shared" si="1046"/>
        <v>-2.1696702634382614E-2</v>
      </c>
      <c r="GQ85" s="19">
        <f t="shared" si="1047"/>
        <v>-4.2057915893983777E-3</v>
      </c>
      <c r="GR85" s="19">
        <f t="shared" si="1048"/>
        <v>1.5699478504628273E-2</v>
      </c>
      <c r="GS85" s="19">
        <f t="shared" si="1049"/>
        <v>6.8932490567463756E-3</v>
      </c>
      <c r="GT85" s="19">
        <f t="shared" si="1050"/>
        <v>9.6360615730224364E-3</v>
      </c>
      <c r="GU85" s="19">
        <f t="shared" si="1051"/>
        <v>-5.1558691664846945E-3</v>
      </c>
      <c r="GV85" s="19">
        <f t="shared" si="1052"/>
        <v>4.4072488564468326E-2</v>
      </c>
      <c r="GW85" s="19">
        <f t="shared" si="1053"/>
        <v>-1.8416832785242088E-2</v>
      </c>
      <c r="GX85" s="19">
        <f t="shared" si="1054"/>
        <v>-4.6434002575746813E-2</v>
      </c>
      <c r="GY85" s="19">
        <f t="shared" si="1055"/>
        <v>-3.4064767495447068E-2</v>
      </c>
      <c r="GZ85" s="19">
        <f t="shared" si="1056"/>
        <v>-4.6318623639455714E-2</v>
      </c>
      <c r="HA85" s="19">
        <f t="shared" si="1057"/>
        <v>-3.809724604318343E-2</v>
      </c>
      <c r="HB85" s="19">
        <f t="shared" si="1058"/>
        <v>-6.9045310483365485E-3</v>
      </c>
      <c r="HC85" s="19">
        <f t="shared" si="1059"/>
        <v>-1.5056168558469363E-3</v>
      </c>
      <c r="HD85" s="19">
        <f t="shared" si="1060"/>
        <v>7.6520181008743471E-4</v>
      </c>
      <c r="HE85" s="19">
        <f t="shared" si="1061"/>
        <v>-1.606782427240494E-2</v>
      </c>
      <c r="HF85" s="19">
        <f t="shared" si="1062"/>
        <v>2.5262932975265828E-2</v>
      </c>
      <c r="HG85" s="19">
        <f t="shared" si="1063"/>
        <v>4.7637549683839486E-2</v>
      </c>
      <c r="HH85" s="19">
        <f t="shared" si="1064"/>
        <v>-6.099721539566394E-3</v>
      </c>
      <c r="HI85" s="19">
        <f t="shared" si="1065"/>
        <v>4.679750030022789E-2</v>
      </c>
      <c r="HJ85" s="19">
        <f t="shared" si="1066"/>
        <v>3.2017362690271778E-2</v>
      </c>
      <c r="HK85" s="19">
        <f t="shared" si="1067"/>
        <v>5.5652431287299464E-2</v>
      </c>
      <c r="HL85" s="19">
        <f t="shared" si="1068"/>
        <v>7.782150660682996E-3</v>
      </c>
      <c r="HM85" s="19">
        <f t="shared" si="1069"/>
        <v>5.5360705454390313E-3</v>
      </c>
      <c r="HN85" s="19">
        <f t="shared" si="1070"/>
        <v>1.7546381276183798E-2</v>
      </c>
      <c r="HO85" s="19">
        <f t="shared" si="1071"/>
        <v>1.3916475171929177E-2</v>
      </c>
      <c r="HP85" s="19">
        <f t="shared" si="1072"/>
        <v>-7.5807570600322505E-3</v>
      </c>
      <c r="HQ85" s="19">
        <f t="shared" si="1073"/>
        <v>-1.5963247284337956E-2</v>
      </c>
      <c r="HR85" s="19">
        <f t="shared" si="1074"/>
        <v>-3.1321692796518974E-2</v>
      </c>
      <c r="HS85" s="19">
        <f t="shared" si="1075"/>
        <v>-3.8938940785464116E-2</v>
      </c>
      <c r="HT85" s="19">
        <f t="shared" si="1076"/>
        <v>-2.7254512553557375E-2</v>
      </c>
      <c r="HU85" s="19">
        <f t="shared" si="1077"/>
        <v>-0.10131249768058825</v>
      </c>
      <c r="HV85" s="19">
        <f t="shared" si="1078"/>
        <v>-0.10211361274036446</v>
      </c>
      <c r="HW85" s="19">
        <f t="shared" si="1079"/>
        <v>-0.17494499554893839</v>
      </c>
      <c r="HX85" s="19">
        <f t="shared" si="1080"/>
        <v>-0.15128739590583862</v>
      </c>
      <c r="HY85" s="19">
        <f t="shared" si="1081"/>
        <v>-0.12540268255490528</v>
      </c>
      <c r="HZ85" s="19">
        <f t="shared" si="1082"/>
        <v>-0.12416003799558528</v>
      </c>
      <c r="IA85" s="19">
        <f t="shared" si="1083"/>
        <v>-0.14876579565195813</v>
      </c>
      <c r="IB85" s="19">
        <f t="shared" si="1084"/>
        <v>-0.16332028683442701</v>
      </c>
      <c r="IC85" s="19">
        <f t="shared" si="1085"/>
        <v>-0.15739027885180201</v>
      </c>
      <c r="ID85" s="19">
        <f t="shared" si="1086"/>
        <v>-0.19798231727776905</v>
      </c>
      <c r="IE85" s="19">
        <f t="shared" si="1087"/>
        <v>-0.23561790432142404</v>
      </c>
      <c r="IF85" s="19">
        <f t="shared" si="1088"/>
        <v>-0.25591444022762277</v>
      </c>
      <c r="IG85" s="19">
        <f t="shared" si="1089"/>
        <v>-0.25798448821231557</v>
      </c>
      <c r="IH85" s="19">
        <f t="shared" si="1090"/>
        <v>-0.25629491173644481</v>
      </c>
      <c r="II85" s="19">
        <f t="shared" si="1091"/>
        <v>-0.18487708485325061</v>
      </c>
      <c r="IJ85" s="19">
        <f t="shared" si="1092"/>
        <v>-0.19333077195935888</v>
      </c>
      <c r="IK85" s="19">
        <f t="shared" si="1093"/>
        <v>-0.13694873183048206</v>
      </c>
      <c r="IL85" s="19">
        <f t="shared" si="1094"/>
        <v>-0.1203423248325598</v>
      </c>
      <c r="IM85" s="19">
        <f t="shared" si="1095"/>
        <v>-9.3630005236677083E-2</v>
      </c>
      <c r="IN85" s="19">
        <f t="shared" si="1096"/>
        <v>-0.15703732036906215</v>
      </c>
      <c r="IO85" s="19">
        <f t="shared" si="1097"/>
        <v>-0.17063094910787135</v>
      </c>
      <c r="IP85" s="19">
        <f t="shared" si="1098"/>
        <v>-0.12559133763648589</v>
      </c>
      <c r="IQ85" s="19">
        <f t="shared" si="1099"/>
        <v>-0.11420306705477345</v>
      </c>
      <c r="IR85" s="19">
        <f t="shared" si="1100"/>
        <v>-7.0185409158845968E-2</v>
      </c>
      <c r="IS85" s="19">
        <f t="shared" si="1099"/>
        <v>-8.0946042371740412E-2</v>
      </c>
      <c r="IT85" s="19">
        <f t="shared" si="1099"/>
        <v>-8.0700862977474253E-2</v>
      </c>
      <c r="IU85" s="19">
        <f t="shared" si="1099"/>
        <v>-4.8374838191717284E-2</v>
      </c>
      <c r="IV85" s="19">
        <f t="shared" si="1099"/>
        <v>-6.7947560954200403E-2</v>
      </c>
      <c r="IW85" s="19">
        <f t="shared" si="1099"/>
        <v>-0.12000424435409962</v>
      </c>
      <c r="IX85" s="19">
        <f t="shared" si="1099"/>
        <v>-0.10652500289413169</v>
      </c>
      <c r="IY85" s="19">
        <f t="shared" si="1099"/>
        <v>-0.15057008861739574</v>
      </c>
      <c r="IZ85" s="19">
        <f t="shared" si="1099"/>
        <v>-4.1260700385999827E-2</v>
      </c>
      <c r="JA85" s="19">
        <f t="shared" si="1099"/>
        <v>-2.9555134731835131E-2</v>
      </c>
      <c r="JB85" s="19">
        <f t="shared" si="1099"/>
        <v>-9.6168210303922974E-3</v>
      </c>
      <c r="JC85" s="19">
        <f t="shared" si="1099"/>
        <v>5.4798945910092156E-2</v>
      </c>
      <c r="JD85" s="19">
        <f t="shared" si="1099"/>
        <v>2.0893156760413589E-2</v>
      </c>
      <c r="JE85" s="19">
        <f t="shared" si="1099"/>
        <v>0.20493508698494334</v>
      </c>
      <c r="JF85" s="19">
        <f t="shared" si="1099"/>
        <v>0.28426778394351881</v>
      </c>
      <c r="JG85" s="19">
        <f t="shared" si="1099"/>
        <v>0.21192987741258906</v>
      </c>
      <c r="JH85" s="19">
        <f t="shared" si="1099"/>
        <v>0.2804038035602654</v>
      </c>
      <c r="JI85" s="19">
        <f t="shared" si="1099"/>
        <v>0.33650477837965731</v>
      </c>
      <c r="JJ85" s="19">
        <f t="shared" si="1099"/>
        <v>0.2378552481428966</v>
      </c>
      <c r="JK85" s="19">
        <f t="shared" si="1099"/>
        <v>0.32748439138871044</v>
      </c>
      <c r="JL85" s="19">
        <f t="shared" si="1099"/>
        <v>0.26384965297301943</v>
      </c>
      <c r="JM85" s="19">
        <f t="shared" si="1099"/>
        <v>0.1511491171639634</v>
      </c>
      <c r="JN85" s="19">
        <f t="shared" si="1101"/>
        <v>0.22980433149978108</v>
      </c>
      <c r="JO85" s="19">
        <f t="shared" si="1101"/>
        <v>0.19587715430861907</v>
      </c>
      <c r="JP85" s="19">
        <f t="shared" si="1101"/>
        <v>0.1884193492498627</v>
      </c>
      <c r="JQ85" s="19">
        <f t="shared" si="1101"/>
        <v>4.9943273388838749E-2</v>
      </c>
      <c r="JR85" s="19">
        <f t="shared" si="1101"/>
        <v>-6.2288560880497057E-2</v>
      </c>
      <c r="JS85" s="19">
        <f t="shared" si="1101"/>
        <v>-9.9605992423464906E-3</v>
      </c>
      <c r="JT85" s="19">
        <f t="shared" si="1101"/>
        <v>-2.348131534952147E-2</v>
      </c>
      <c r="JU85" s="19">
        <f t="shared" si="1101"/>
        <v>-0.14816824681136664</v>
      </c>
      <c r="JV85" s="19">
        <f t="shared" si="1101"/>
        <v>-9.7794675199124881E-2</v>
      </c>
      <c r="JW85" s="19">
        <f t="shared" si="1101"/>
        <v>-0.11701600340687213</v>
      </c>
      <c r="JX85" s="19">
        <f t="shared" si="1101"/>
        <v>-9.6502136281394368E-2</v>
      </c>
      <c r="JY85" s="19">
        <f t="shared" si="1101"/>
        <v>7.5825150857010692E-2</v>
      </c>
      <c r="JZ85" s="19">
        <f t="shared" si="1101"/>
        <v>-5.1695497265953239E-2</v>
      </c>
      <c r="KA85" s="19">
        <f t="shared" si="1101"/>
        <v>-4.4502502219902484E-2</v>
      </c>
      <c r="KB85" s="19">
        <f t="shared" si="1101"/>
        <v>-5.1257112418345741E-2</v>
      </c>
      <c r="KC85" s="19">
        <f t="shared" si="1101"/>
        <v>6.6217596718148197E-2</v>
      </c>
      <c r="KD85" s="19">
        <f t="shared" si="1101"/>
        <v>1.9498154595501971E-2</v>
      </c>
      <c r="KE85" s="19">
        <f t="shared" si="1101"/>
        <v>-1.6991458680917892E-2</v>
      </c>
      <c r="KF85" s="19">
        <f t="shared" si="1101"/>
        <v>-6.2408212354716275E-2</v>
      </c>
      <c r="KG85" s="19">
        <f t="shared" si="1101"/>
        <v>5.8057432297669243E-2</v>
      </c>
      <c r="KH85" s="19">
        <f t="shared" si="1101"/>
        <v>4.5755364350064998E-2</v>
      </c>
      <c r="KI85" s="19">
        <f t="shared" si="1101"/>
        <v>7.1635118580341661E-2</v>
      </c>
      <c r="KJ85" s="19">
        <f t="shared" si="1101"/>
        <v>0.18569067866459887</v>
      </c>
      <c r="KK85" s="19">
        <f t="shared" si="1101"/>
        <v>0.12818893337541271</v>
      </c>
      <c r="KL85" s="19">
        <f t="shared" si="1101"/>
        <v>0.19385440256131714</v>
      </c>
      <c r="KM85" s="19">
        <f t="shared" si="1101"/>
        <v>0.12280525682758214</v>
      </c>
      <c r="KN85" s="19">
        <f t="shared" si="1102"/>
        <v>0.12539099181178726</v>
      </c>
      <c r="KO85" s="19">
        <f t="shared" si="1103"/>
        <v>1.7639793270965543E-2</v>
      </c>
      <c r="KP85" s="19">
        <f t="shared" si="1103"/>
        <v>2.7331312939021357E-2</v>
      </c>
      <c r="KQ85" s="19">
        <f t="shared" si="1103"/>
        <v>3.0154019774456753E-2</v>
      </c>
      <c r="KR85" s="19">
        <f t="shared" si="1103"/>
        <v>0.119305981415742</v>
      </c>
      <c r="KS85" s="19">
        <f t="shared" si="1103"/>
        <v>5.0562012651365729E-2</v>
      </c>
      <c r="KT85" s="19">
        <f t="shared" si="1103"/>
        <v>-2.0461387721227853E-2</v>
      </c>
      <c r="KU85" s="19">
        <f t="shared" si="1103"/>
        <v>8.5789987915381172E-3</v>
      </c>
      <c r="KV85" s="19">
        <f t="shared" si="1103"/>
        <v>-0.13259695771016822</v>
      </c>
      <c r="KW85" s="19">
        <f t="shared" si="1103"/>
        <v>-9.7567030019041767E-2</v>
      </c>
      <c r="KX85" s="19">
        <f t="shared" si="1103"/>
        <v>-0.11125304593395924</v>
      </c>
      <c r="KY85" s="19">
        <f t="shared" si="1103"/>
        <v>-5.4956596243977862E-2</v>
      </c>
      <c r="KZ85" s="19">
        <f t="shared" si="1103"/>
        <v>-9.753371725497828E-2</v>
      </c>
      <c r="LA85" s="19">
        <f t="shared" si="1103"/>
        <v>-0.14159230499360265</v>
      </c>
      <c r="LB85" s="19">
        <f t="shared" si="1103"/>
        <v>-7.1843343293060302E-2</v>
      </c>
      <c r="LC85" s="19">
        <f t="shared" si="1103"/>
        <v>-3.1422618024128712E-2</v>
      </c>
      <c r="LD85" s="19">
        <f t="shared" si="1103"/>
        <v>-5.1650576119309788E-3</v>
      </c>
      <c r="LE85" s="19">
        <f t="shared" si="1103"/>
        <v>3.1673315212152664E-2</v>
      </c>
      <c r="LF85" s="19">
        <f t="shared" si="1103"/>
        <v>0.10201064736180188</v>
      </c>
      <c r="LG85" s="19">
        <f t="shared" si="1103"/>
        <v>2.8299137819129072E-2</v>
      </c>
      <c r="LH85" s="19">
        <f t="shared" si="1103"/>
        <v>0.10050439339169581</v>
      </c>
      <c r="LI85" s="19">
        <f t="shared" si="1103"/>
        <v>3.2758349128479747E-2</v>
      </c>
      <c r="LJ85" s="19">
        <f t="shared" si="1103"/>
        <v>-2.808584110525203E-4</v>
      </c>
      <c r="LK85" s="19">
        <f t="shared" si="1103"/>
        <v>5.6463476243573396E-3</v>
      </c>
      <c r="LL85" s="19">
        <f t="shared" si="1103"/>
        <v>3.4696479725350393E-2</v>
      </c>
      <c r="LM85" s="19">
        <f t="shared" si="1103"/>
        <v>0.15084692300637914</v>
      </c>
      <c r="LN85" s="19">
        <f t="shared" si="1103"/>
        <v>0.16125051029775417</v>
      </c>
      <c r="LO85" s="19">
        <f t="shared" si="1103"/>
        <v>0.15530133058216444</v>
      </c>
      <c r="LP85" s="19">
        <f t="shared" si="1103"/>
        <v>5.9690148558662948E-2</v>
      </c>
      <c r="LQ85" s="19">
        <f t="shared" si="1103"/>
        <v>5.4711331830902044E-2</v>
      </c>
      <c r="LR85" s="19">
        <f t="shared" si="1103"/>
        <v>2.7028007476809224E-2</v>
      </c>
      <c r="LS85" s="19">
        <f t="shared" si="1103"/>
        <v>-1.7622104750917522E-2</v>
      </c>
      <c r="LT85" s="19">
        <f t="shared" si="1103"/>
        <v>2.943710800981103E-3</v>
      </c>
      <c r="LU85" s="19">
        <f t="shared" si="1103"/>
        <v>-7.1046615345824793E-2</v>
      </c>
      <c r="LV85" s="19">
        <f t="shared" si="1103"/>
        <v>-0.10967862223319258</v>
      </c>
      <c r="LW85" s="19">
        <f t="shared" si="1103"/>
        <v>-4.9387045037303512E-2</v>
      </c>
      <c r="LX85" s="19">
        <f t="shared" si="1103"/>
        <v>-3.458052062080319E-2</v>
      </c>
      <c r="LY85" s="19">
        <f t="shared" si="1103"/>
        <v>-9.2067972427346545E-3</v>
      </c>
      <c r="LZ85" s="19">
        <f t="shared" si="1104"/>
        <v>-5.3639628162131636E-2</v>
      </c>
      <c r="MA85" s="19">
        <f t="shared" si="1104"/>
        <v>-9.5158337509673951E-2</v>
      </c>
      <c r="MB85" s="19">
        <f t="shared" si="1104"/>
        <v>-4.5858035700866773E-2</v>
      </c>
      <c r="MC85" s="19">
        <f t="shared" si="1104"/>
        <v>-5.0149540405816873E-2</v>
      </c>
      <c r="MD85" s="19">
        <f t="shared" si="1104"/>
        <v>-1.3118542765411578E-2</v>
      </c>
      <c r="ME85" s="19">
        <f t="shared" si="1104"/>
        <v>1.7525877760094399E-2</v>
      </c>
      <c r="MF85" s="19">
        <f t="shared" si="1104"/>
        <v>-1.0693540733321738E-2</v>
      </c>
      <c r="MG85" s="19">
        <f t="shared" si="1104"/>
        <v>7.9597465365156106E-2</v>
      </c>
      <c r="MH85" s="19">
        <f t="shared" si="1104"/>
        <v>0.13915261263933343</v>
      </c>
      <c r="MI85" s="19">
        <f t="shared" si="1104"/>
        <v>5.1754528506184005E-2</v>
      </c>
      <c r="MJ85" s="19">
        <f t="shared" si="1104"/>
        <v>6.0805452000924687E-2</v>
      </c>
      <c r="MK85" s="19">
        <f t="shared" si="1104"/>
        <v>1.6543806425834973E-2</v>
      </c>
      <c r="ML85" s="19">
        <f t="shared" si="1104"/>
        <v>6.9356593164635161E-2</v>
      </c>
      <c r="MM85" s="19">
        <f t="shared" si="1104"/>
        <v>3.8253877815884296E-2</v>
      </c>
      <c r="MN85" s="19">
        <f t="shared" si="1104"/>
        <v>6.0876082535699982E-2</v>
      </c>
      <c r="MO85" s="19">
        <f t="shared" si="1104"/>
        <v>3.5135660059748552E-2</v>
      </c>
      <c r="MP85" s="19">
        <f t="shared" si="1104"/>
        <v>7.3015027882359362E-3</v>
      </c>
      <c r="MQ85" s="19">
        <f t="shared" si="1104"/>
        <v>-2.4662674284390951E-2</v>
      </c>
      <c r="MR85" s="19">
        <f t="shared" si="1104"/>
        <v>-1.0686219584453593E-2</v>
      </c>
      <c r="MS85" s="19">
        <f t="shared" si="1104"/>
        <v>-3.4542237208717852E-2</v>
      </c>
      <c r="MT85" s="19">
        <f t="shared" si="1104"/>
        <v>2.459522628114108E-3</v>
      </c>
      <c r="MU85" s="19">
        <f t="shared" si="1104"/>
        <v>5.4748225537493145E-3</v>
      </c>
      <c r="MV85" s="19">
        <f t="shared" si="1104"/>
        <v>-9.3621018724951988E-3</v>
      </c>
      <c r="MW85" s="19">
        <f t="shared" si="1104"/>
        <v>-6.3741028708882763E-2</v>
      </c>
      <c r="MX85" s="19">
        <f t="shared" si="1104"/>
        <v>-3.2400990883145853E-2</v>
      </c>
      <c r="MY85" s="19">
        <f t="shared" si="1104"/>
        <v>3.2667241629384947E-3</v>
      </c>
      <c r="MZ85" s="19">
        <f t="shared" si="1104"/>
        <v>-7.5142989125807524E-2</v>
      </c>
      <c r="NA85" s="19">
        <f t="shared" si="1104"/>
        <v>-0.11782560640746031</v>
      </c>
      <c r="NB85" s="19">
        <f t="shared" si="1104"/>
        <v>-9.7814369018565106E-2</v>
      </c>
      <c r="NC85" s="19">
        <f t="shared" si="1104"/>
        <v>-3.5163951937062787E-2</v>
      </c>
      <c r="ND85" s="19">
        <f t="shared" si="1104"/>
        <v>-9.6492615474845E-2</v>
      </c>
      <c r="NE85" s="19">
        <f t="shared" si="1104"/>
        <v>-0.10318507122399512</v>
      </c>
      <c r="NF85" s="19">
        <f t="shared" si="1104"/>
        <v>-0.16524446327657916</v>
      </c>
      <c r="NG85" s="19">
        <f t="shared" si="1104"/>
        <v>-0.16486400368364251</v>
      </c>
      <c r="NH85" s="19">
        <f t="shared" si="1105"/>
        <v>-0.15158002030160378</v>
      </c>
      <c r="NI85" s="19">
        <f t="shared" si="1105"/>
        <v>-0.10087641127907809</v>
      </c>
      <c r="NJ85" s="19">
        <f t="shared" si="1105"/>
        <v>-0.10723486641009528</v>
      </c>
      <c r="NK85" s="19">
        <f t="shared" si="1105"/>
        <v>-0.17584037951627052</v>
      </c>
      <c r="NL85" s="19">
        <f t="shared" si="1105"/>
        <v>-0.15365580183739791</v>
      </c>
      <c r="NM85" s="19">
        <f t="shared" si="1105"/>
        <v>-8.8232171119741909E-2</v>
      </c>
      <c r="NN85" s="19">
        <f t="shared" si="1105"/>
        <v>-7.8168841191899263E-2</v>
      </c>
      <c r="NO85" s="19">
        <f t="shared" si="1105"/>
        <v>-5.3926468162357466E-2</v>
      </c>
      <c r="NP85" s="19">
        <f t="shared" si="1105"/>
        <v>-2.043658362767653E-2</v>
      </c>
      <c r="NQ85" s="19">
        <f t="shared" si="1105"/>
        <v>3.0498425762712111E-2</v>
      </c>
      <c r="NR85" s="19">
        <f t="shared" si="1105"/>
        <v>9.2303693657701968E-2</v>
      </c>
      <c r="NS85" s="19">
        <f t="shared" si="1105"/>
        <v>8.7437876108463319E-2</v>
      </c>
      <c r="NT85" s="19">
        <f t="shared" si="1105"/>
        <v>7.2976837317477283E-2</v>
      </c>
      <c r="NU85" s="19">
        <f t="shared" si="1105"/>
        <v>7.7303983654243291E-2</v>
      </c>
    </row>
    <row r="86" spans="1:385" outlineLevel="1" x14ac:dyDescent="0.75">
      <c r="A86" s="11" t="s">
        <v>21</v>
      </c>
      <c r="B86" s="18" t="s">
        <v>3</v>
      </c>
      <c r="C86" s="18" t="s">
        <v>3</v>
      </c>
      <c r="D86" s="18" t="s">
        <v>3</v>
      </c>
      <c r="E86" s="18" t="s">
        <v>3</v>
      </c>
      <c r="F86" s="18" t="s">
        <v>3</v>
      </c>
      <c r="G86" s="18" t="s">
        <v>3</v>
      </c>
      <c r="H86" s="18" t="s">
        <v>3</v>
      </c>
      <c r="I86" s="18" t="s">
        <v>3</v>
      </c>
      <c r="J86" s="18" t="s">
        <v>3</v>
      </c>
      <c r="K86" s="18" t="s">
        <v>3</v>
      </c>
      <c r="L86" s="18" t="s">
        <v>3</v>
      </c>
      <c r="M86" s="18" t="s">
        <v>3</v>
      </c>
      <c r="N86" s="18" t="s">
        <v>3</v>
      </c>
      <c r="O86" s="18" t="s">
        <v>3</v>
      </c>
      <c r="P86" s="18" t="s">
        <v>3</v>
      </c>
      <c r="Q86" s="18" t="s">
        <v>3</v>
      </c>
      <c r="R86" s="18" t="s">
        <v>3</v>
      </c>
      <c r="S86" s="18" t="s">
        <v>3</v>
      </c>
      <c r="T86" s="18" t="s">
        <v>3</v>
      </c>
      <c r="U86" s="18" t="s">
        <v>3</v>
      </c>
      <c r="V86" s="18" t="s">
        <v>3</v>
      </c>
      <c r="W86" s="18" t="s">
        <v>3</v>
      </c>
      <c r="X86" s="18" t="s">
        <v>3</v>
      </c>
      <c r="Y86" s="18" t="s">
        <v>3</v>
      </c>
      <c r="Z86" s="18" t="s">
        <v>3</v>
      </c>
      <c r="AA86" s="18" t="s">
        <v>3</v>
      </c>
      <c r="AB86" s="18" t="s">
        <v>3</v>
      </c>
      <c r="AC86" s="18" t="s">
        <v>3</v>
      </c>
      <c r="AD86" s="18" t="s">
        <v>3</v>
      </c>
      <c r="AE86" s="18" t="s">
        <v>3</v>
      </c>
      <c r="AF86" s="18" t="s">
        <v>3</v>
      </c>
      <c r="AG86" s="18" t="s">
        <v>3</v>
      </c>
      <c r="AH86" s="18" t="s">
        <v>3</v>
      </c>
      <c r="AI86" s="18" t="s">
        <v>3</v>
      </c>
      <c r="AJ86" s="18" t="s">
        <v>3</v>
      </c>
      <c r="AK86" s="18" t="s">
        <v>3</v>
      </c>
      <c r="AL86" s="18" t="s">
        <v>3</v>
      </c>
      <c r="AM86" s="18" t="s">
        <v>3</v>
      </c>
      <c r="AN86" s="18" t="s">
        <v>3</v>
      </c>
      <c r="AO86" s="18" t="s">
        <v>3</v>
      </c>
      <c r="AP86" s="18" t="s">
        <v>3</v>
      </c>
      <c r="AQ86" s="18" t="s">
        <v>3</v>
      </c>
      <c r="AR86" s="18" t="s">
        <v>3</v>
      </c>
      <c r="AS86" s="18" t="s">
        <v>3</v>
      </c>
      <c r="AT86" s="18" t="s">
        <v>3</v>
      </c>
      <c r="AU86" s="18" t="s">
        <v>3</v>
      </c>
      <c r="AV86" s="18" t="s">
        <v>3</v>
      </c>
      <c r="AW86" s="18" t="s">
        <v>3</v>
      </c>
      <c r="AX86" s="18" t="s">
        <v>3</v>
      </c>
      <c r="AY86" s="18" t="s">
        <v>3</v>
      </c>
      <c r="AZ86" s="18" t="s">
        <v>3</v>
      </c>
      <c r="BA86" s="18" t="s">
        <v>3</v>
      </c>
      <c r="BB86" s="18" t="s">
        <v>3</v>
      </c>
      <c r="BC86" s="18" t="s">
        <v>3</v>
      </c>
      <c r="BD86" s="18" t="s">
        <v>3</v>
      </c>
      <c r="BE86" s="18" t="s">
        <v>3</v>
      </c>
      <c r="BF86" s="18" t="s">
        <v>3</v>
      </c>
      <c r="BG86" s="18" t="s">
        <v>3</v>
      </c>
      <c r="BH86" s="18" t="s">
        <v>3</v>
      </c>
      <c r="BI86" s="18" t="s">
        <v>3</v>
      </c>
      <c r="BJ86" s="18" t="s">
        <v>3</v>
      </c>
      <c r="BK86" s="18" t="s">
        <v>3</v>
      </c>
      <c r="BL86" s="18" t="s">
        <v>3</v>
      </c>
      <c r="BM86" s="18" t="s">
        <v>3</v>
      </c>
      <c r="BN86" s="18" t="s">
        <v>3</v>
      </c>
      <c r="BO86" s="18" t="s">
        <v>3</v>
      </c>
      <c r="BP86" s="18" t="s">
        <v>3</v>
      </c>
      <c r="BQ86" s="18" t="s">
        <v>3</v>
      </c>
      <c r="BR86" s="18" t="s">
        <v>3</v>
      </c>
      <c r="BS86" s="18" t="s">
        <v>3</v>
      </c>
      <c r="BT86" s="18" t="s">
        <v>3</v>
      </c>
      <c r="BU86" s="18">
        <f t="shared" si="921"/>
        <v>8.6448435529095979E-2</v>
      </c>
      <c r="BV86" s="18">
        <f t="shared" si="922"/>
        <v>-5.241859915848468E-3</v>
      </c>
      <c r="BW86" s="18">
        <f t="shared" si="923"/>
        <v>-3.1289994937756638E-2</v>
      </c>
      <c r="BX86" s="18">
        <f t="shared" si="924"/>
        <v>-0.11541758425124549</v>
      </c>
      <c r="BY86" s="18">
        <f t="shared" si="925"/>
        <v>-0.1302433384957461</v>
      </c>
      <c r="BZ86" s="18">
        <f t="shared" si="926"/>
        <v>-8.1479222394924222E-2</v>
      </c>
      <c r="CA86" s="18">
        <f t="shared" si="927"/>
        <v>-4.1005327708643069E-3</v>
      </c>
      <c r="CB86" s="18">
        <f t="shared" si="928"/>
        <v>-6.9487198277717876E-4</v>
      </c>
      <c r="CC86" s="18">
        <f t="shared" si="929"/>
        <v>-3.9397169235733998E-2</v>
      </c>
      <c r="CD86" s="18">
        <f t="shared" si="930"/>
        <v>-4.2855655788123226E-3</v>
      </c>
      <c r="CE86" s="18">
        <f t="shared" si="931"/>
        <v>5.0646348152557197E-2</v>
      </c>
      <c r="CF86" s="18">
        <f t="shared" si="932"/>
        <v>6.1884511673628184E-2</v>
      </c>
      <c r="CG86" s="18">
        <f t="shared" si="933"/>
        <v>0.19174923097854468</v>
      </c>
      <c r="CH86" s="18">
        <f t="shared" si="934"/>
        <v>-0.17935228159874128</v>
      </c>
      <c r="CI86" s="18">
        <f t="shared" si="935"/>
        <v>-0.16656367509651193</v>
      </c>
      <c r="CJ86" s="18">
        <f t="shared" si="936"/>
        <v>-9.6795191311183526E-2</v>
      </c>
      <c r="CK86" s="18">
        <f t="shared" si="937"/>
        <v>-1.6465320657256699E-2</v>
      </c>
      <c r="CL86" s="18">
        <f t="shared" si="938"/>
        <v>-0.16540890635922967</v>
      </c>
      <c r="CM86" s="18">
        <f t="shared" si="939"/>
        <v>-0.22123334272648099</v>
      </c>
      <c r="CN86" s="18">
        <f t="shared" si="940"/>
        <v>-0.13646914764636975</v>
      </c>
      <c r="CO86" s="18">
        <f t="shared" si="941"/>
        <v>-0.15323702728135935</v>
      </c>
      <c r="CP86" s="18">
        <f t="shared" si="942"/>
        <v>-0.15929846897521593</v>
      </c>
      <c r="CQ86" s="18">
        <f t="shared" si="943"/>
        <v>-0.1724602757204925</v>
      </c>
      <c r="CR86" s="18">
        <f t="shared" si="944"/>
        <v>-3.9161807782771896E-2</v>
      </c>
      <c r="CS86" s="18">
        <f t="shared" si="945"/>
        <v>-7.4733033008872685E-2</v>
      </c>
      <c r="CT86" s="18">
        <f t="shared" si="946"/>
        <v>0.12946479081848628</v>
      </c>
      <c r="CU86" s="18">
        <f t="shared" si="947"/>
        <v>8.4225947616752395E-2</v>
      </c>
      <c r="CV86" s="18">
        <f t="shared" si="948"/>
        <v>3.9381786234087279E-2</v>
      </c>
      <c r="CW86" s="18">
        <f t="shared" si="949"/>
        <v>6.7983960989411951E-2</v>
      </c>
      <c r="CX86" s="18">
        <f t="shared" si="950"/>
        <v>0.18828341370626744</v>
      </c>
      <c r="CY86" s="18">
        <f t="shared" si="951"/>
        <v>0.29936873263648978</v>
      </c>
      <c r="CZ86" s="18">
        <f t="shared" si="952"/>
        <v>0.21161935634687046</v>
      </c>
      <c r="DA86" s="18">
        <f t="shared" si="953"/>
        <v>0.22570396775875978</v>
      </c>
      <c r="DB86" s="18">
        <f t="shared" si="954"/>
        <v>0.19255130526343112</v>
      </c>
      <c r="DC86" s="18">
        <f t="shared" si="955"/>
        <v>0.19639249774510859</v>
      </c>
      <c r="DD86" s="18">
        <f t="shared" si="956"/>
        <v>0.11671811749214478</v>
      </c>
      <c r="DE86" s="18">
        <f t="shared" si="957"/>
        <v>0.20598859234119926</v>
      </c>
      <c r="DF86" s="18">
        <f t="shared" si="958"/>
        <v>0.39283666952103169</v>
      </c>
      <c r="DG86" s="18">
        <f t="shared" si="959"/>
        <v>0.24684749391179195</v>
      </c>
      <c r="DH86" s="18">
        <f t="shared" si="960"/>
        <v>0.26323753072589895</v>
      </c>
      <c r="DI86" s="18">
        <f t="shared" si="961"/>
        <v>0.11510344406542061</v>
      </c>
      <c r="DJ86" s="18">
        <f t="shared" si="962"/>
        <v>0.118208502864946</v>
      </c>
      <c r="DK86" s="18">
        <f t="shared" si="963"/>
        <v>0.10488159982388079</v>
      </c>
      <c r="DL86" s="18">
        <f t="shared" si="964"/>
        <v>0.10379265211018418</v>
      </c>
      <c r="DM86" s="18">
        <f t="shared" si="965"/>
        <v>0.17735037719036573</v>
      </c>
      <c r="DN86" s="18">
        <f t="shared" si="966"/>
        <v>0.18280643780468009</v>
      </c>
      <c r="DO86" s="18">
        <f t="shared" si="967"/>
        <v>9.1474696497553465E-2</v>
      </c>
      <c r="DP86" s="18">
        <f t="shared" si="968"/>
        <v>-2.1628810285366562E-2</v>
      </c>
      <c r="DQ86" s="18">
        <f t="shared" si="969"/>
        <v>4.1093367233267175E-2</v>
      </c>
      <c r="DR86" s="18">
        <f t="shared" si="970"/>
        <v>-6.5316486097542703E-2</v>
      </c>
      <c r="DS86" s="18">
        <f t="shared" si="971"/>
        <v>-3.1951536568611938E-2</v>
      </c>
      <c r="DT86" s="18">
        <f t="shared" si="972"/>
        <v>1.1262865904595021E-2</v>
      </c>
      <c r="DU86" s="18">
        <f t="shared" si="973"/>
        <v>0.19078620886939879</v>
      </c>
      <c r="DV86" s="18">
        <f t="shared" si="974"/>
        <v>0.32387231604196054</v>
      </c>
      <c r="DW86" s="18">
        <f t="shared" si="975"/>
        <v>0.31158836116382194</v>
      </c>
      <c r="DX86" s="18">
        <f t="shared" si="976"/>
        <v>0.12019306476013436</v>
      </c>
      <c r="DY86" s="18">
        <f t="shared" si="977"/>
        <v>0.12373219734568108</v>
      </c>
      <c r="DZ86" s="18">
        <f t="shared" si="978"/>
        <v>9.9013003780276998E-2</v>
      </c>
      <c r="EA86" s="18">
        <f t="shared" si="979"/>
        <v>0.17316139723468593</v>
      </c>
      <c r="EB86" s="18">
        <f t="shared" si="980"/>
        <v>0.2751730655999014</v>
      </c>
      <c r="EC86" s="18">
        <f t="shared" si="981"/>
        <v>2.6795665347604691E-2</v>
      </c>
      <c r="ED86" s="18">
        <f t="shared" si="982"/>
        <v>0.11363871656751456</v>
      </c>
      <c r="EE86" s="18">
        <f t="shared" si="983"/>
        <v>0.10461401238141899</v>
      </c>
      <c r="EF86" s="18">
        <f t="shared" si="984"/>
        <v>-4.8163457258685649E-2</v>
      </c>
      <c r="EG86" s="18">
        <f t="shared" si="985"/>
        <v>-0.27565835491919854</v>
      </c>
      <c r="EH86" s="18">
        <f t="shared" si="986"/>
        <v>-0.30414566232178331</v>
      </c>
      <c r="EI86" s="18">
        <f t="shared" si="987"/>
        <v>-0.31501709904303299</v>
      </c>
      <c r="EJ86" s="18">
        <f t="shared" si="988"/>
        <v>-0.11587553247306914</v>
      </c>
      <c r="EK86" s="18">
        <f t="shared" si="989"/>
        <v>-0.18571014144842524</v>
      </c>
      <c r="EL86" s="18">
        <f t="shared" si="990"/>
        <v>-0.11402393637339159</v>
      </c>
      <c r="EM86" s="18">
        <f t="shared" si="991"/>
        <v>-0.11839630177948379</v>
      </c>
      <c r="EN86" s="18">
        <f t="shared" si="992"/>
        <v>-0.16545252464912086</v>
      </c>
      <c r="EO86" s="18">
        <f t="shared" si="993"/>
        <v>-5.7091367018640149E-2</v>
      </c>
      <c r="EP86" s="18">
        <f t="shared" si="994"/>
        <v>-7.0879587694075208E-2</v>
      </c>
      <c r="EQ86" s="18">
        <f t="shared" si="995"/>
        <v>-7.3269546785743933E-2</v>
      </c>
      <c r="ER86" s="18">
        <f t="shared" si="996"/>
        <v>2.2885668670102888E-3</v>
      </c>
      <c r="ES86" s="18">
        <f t="shared" si="997"/>
        <v>0.19385655001676749</v>
      </c>
      <c r="ET86" s="18">
        <f t="shared" si="998"/>
        <v>0.1482725413526651</v>
      </c>
      <c r="EU86" s="18">
        <f t="shared" si="999"/>
        <v>0.18042723275662031</v>
      </c>
      <c r="EV86" s="18">
        <f t="shared" si="1000"/>
        <v>-4.5206878938562234E-2</v>
      </c>
      <c r="EW86" s="18">
        <f t="shared" si="1001"/>
        <v>-2.3198551041279547E-2</v>
      </c>
      <c r="EX86" s="18">
        <f t="shared" si="1002"/>
        <v>-9.468229600134026E-2</v>
      </c>
      <c r="EY86" s="18">
        <f t="shared" si="1003"/>
        <v>-0.12904657277003351</v>
      </c>
      <c r="EZ86" s="18">
        <f t="shared" si="1004"/>
        <v>-0.12883335562765141</v>
      </c>
      <c r="FA86" s="18">
        <f t="shared" si="1005"/>
        <v>-0.20366636071023081</v>
      </c>
      <c r="FB86" s="18">
        <f t="shared" si="1006"/>
        <v>-0.13012718573416959</v>
      </c>
      <c r="FC86" s="18">
        <f t="shared" si="1007"/>
        <v>-0.10697672247537837</v>
      </c>
      <c r="FD86" s="18">
        <f t="shared" si="1008"/>
        <v>-6.8539233523086773E-2</v>
      </c>
      <c r="FE86" s="18">
        <f t="shared" si="1009"/>
        <v>-0.11352279566553047</v>
      </c>
      <c r="FF86" s="18">
        <f t="shared" si="1010"/>
        <v>-9.9050844881105715E-2</v>
      </c>
      <c r="FG86" s="18">
        <f t="shared" si="1011"/>
        <v>-0.15242687717848868</v>
      </c>
      <c r="FH86" s="18">
        <f t="shared" si="1012"/>
        <v>5.0497329638247157E-2</v>
      </c>
      <c r="FI86" s="18">
        <f t="shared" si="1013"/>
        <v>1.1874960780755561E-2</v>
      </c>
      <c r="FJ86" s="18">
        <f t="shared" si="1014"/>
        <v>9.4746159639524041E-2</v>
      </c>
      <c r="FK86" s="18">
        <f t="shared" si="1015"/>
        <v>0.14604694679149288</v>
      </c>
      <c r="FL86" s="18">
        <f t="shared" si="1016"/>
        <v>0.19147393871487184</v>
      </c>
      <c r="FM86" s="18">
        <f t="shared" si="1017"/>
        <v>0.22541300670011677</v>
      </c>
      <c r="FN86" s="18">
        <f t="shared" si="1018"/>
        <v>0.12529705781940348</v>
      </c>
      <c r="FO86" s="18">
        <f t="shared" si="1019"/>
        <v>1.3299058914812978E-3</v>
      </c>
      <c r="FP86" s="18">
        <f t="shared" si="1020"/>
        <v>7.9288817052743488E-2</v>
      </c>
      <c r="FQ86" s="18">
        <f t="shared" si="1021"/>
        <v>0.14384472229616208</v>
      </c>
      <c r="FR86" s="18">
        <f t="shared" si="1022"/>
        <v>0.17650985208850156</v>
      </c>
      <c r="FS86" s="18">
        <f t="shared" si="1023"/>
        <v>0.12147138845718097</v>
      </c>
      <c r="FT86" s="18">
        <f t="shared" si="1024"/>
        <v>-3.8556099892855134E-2</v>
      </c>
      <c r="FU86" s="18">
        <f t="shared" si="1025"/>
        <v>-3.3693012879588924E-2</v>
      </c>
      <c r="FV86" s="18">
        <f t="shared" si="1026"/>
        <v>-5.0312405680687067E-2</v>
      </c>
      <c r="FW86" s="18">
        <f t="shared" si="1027"/>
        <v>8.1457824529647116E-3</v>
      </c>
      <c r="FX86" s="18">
        <f t="shared" si="1028"/>
        <v>-5.3019506223547785E-2</v>
      </c>
      <c r="FY86" s="18">
        <f t="shared" si="1029"/>
        <v>-4.1175808919535317E-2</v>
      </c>
      <c r="FZ86" s="18">
        <f t="shared" si="1030"/>
        <v>6.8784530253526821E-2</v>
      </c>
      <c r="GA86" s="18">
        <f t="shared" si="1031"/>
        <v>0.23767765346155123</v>
      </c>
      <c r="GB86" s="18">
        <f t="shared" si="1032"/>
        <v>0.15262859505470905</v>
      </c>
      <c r="GC86" s="18">
        <f t="shared" si="1033"/>
        <v>0.12232973429371041</v>
      </c>
      <c r="GD86" s="18">
        <f t="shared" si="1034"/>
        <v>0.16394209430668649</v>
      </c>
      <c r="GE86" s="18">
        <f t="shared" si="1035"/>
        <v>0.20899726265346374</v>
      </c>
      <c r="GF86" s="18">
        <f t="shared" si="1036"/>
        <v>0.20531206045993455</v>
      </c>
      <c r="GG86" s="18">
        <f t="shared" si="1037"/>
        <v>0.28008977141786207</v>
      </c>
      <c r="GH86" s="18">
        <f t="shared" si="1038"/>
        <v>0.17658778462544</v>
      </c>
      <c r="GI86" s="18">
        <f t="shared" si="1039"/>
        <v>0.12768843743034242</v>
      </c>
      <c r="GJ86" s="18">
        <f t="shared" si="1040"/>
        <v>0.22411032055676028</v>
      </c>
      <c r="GK86" s="18">
        <f t="shared" si="1041"/>
        <v>0.18389485391893956</v>
      </c>
      <c r="GL86" s="18">
        <f t="shared" si="1042"/>
        <v>0.10633183691910486</v>
      </c>
      <c r="GM86" s="18">
        <f t="shared" si="1043"/>
        <v>5.0327281605735852E-2</v>
      </c>
      <c r="GN86" s="18">
        <f t="shared" si="1044"/>
        <v>7.998243603052102E-2</v>
      </c>
      <c r="GO86" s="18">
        <f t="shared" si="1045"/>
        <v>3.7102186136377391E-2</v>
      </c>
      <c r="GP86" s="18">
        <f t="shared" si="1046"/>
        <v>-7.2193234176635701E-2</v>
      </c>
      <c r="GQ86" s="18">
        <f t="shared" si="1047"/>
        <v>-1.8669987858225823E-2</v>
      </c>
      <c r="GR86" s="18">
        <f t="shared" si="1048"/>
        <v>3.9552604158029192E-2</v>
      </c>
      <c r="GS86" s="18">
        <f t="shared" si="1049"/>
        <v>-1.4602487521961804E-2</v>
      </c>
      <c r="GT86" s="18">
        <f t="shared" si="1050"/>
        <v>4.3241019067064901E-2</v>
      </c>
      <c r="GU86" s="18">
        <f t="shared" si="1051"/>
        <v>3.6258402446667892E-2</v>
      </c>
      <c r="GV86" s="18">
        <f t="shared" si="1052"/>
        <v>-7.5044331978368906E-3</v>
      </c>
      <c r="GW86" s="18">
        <f t="shared" si="1053"/>
        <v>-1.2604830140294676E-2</v>
      </c>
      <c r="GX86" s="18">
        <f t="shared" si="1054"/>
        <v>-4.406599928787569E-2</v>
      </c>
      <c r="GY86" s="18">
        <f t="shared" si="1055"/>
        <v>-2.8099432608024166E-2</v>
      </c>
      <c r="GZ86" s="18">
        <f t="shared" si="1056"/>
        <v>-8.1906025254990467E-2</v>
      </c>
      <c r="HA86" s="18">
        <f t="shared" si="1057"/>
        <v>-4.2131770166159987E-2</v>
      </c>
      <c r="HB86" s="18">
        <f t="shared" si="1058"/>
        <v>-1.2733614267478321E-2</v>
      </c>
      <c r="HC86" s="18">
        <f t="shared" si="1059"/>
        <v>-7.0244422562166786E-3</v>
      </c>
      <c r="HD86" s="18">
        <f t="shared" si="1060"/>
        <v>-2.4620787025332103E-2</v>
      </c>
      <c r="HE86" s="18">
        <f t="shared" si="1061"/>
        <v>1.5420773669312382E-3</v>
      </c>
      <c r="HF86" s="18">
        <f t="shared" si="1062"/>
        <v>3.9985418478712065E-2</v>
      </c>
      <c r="HG86" s="18">
        <f t="shared" si="1063"/>
        <v>-7.0172860355912636E-3</v>
      </c>
      <c r="HH86" s="18">
        <f t="shared" si="1064"/>
        <v>4.6096757489759499E-2</v>
      </c>
      <c r="HI86" s="18">
        <f t="shared" si="1065"/>
        <v>0.10867624491212657</v>
      </c>
      <c r="HJ86" s="18">
        <f t="shared" si="1066"/>
        <v>6.6665880963132418E-2</v>
      </c>
      <c r="HK86" s="18">
        <f t="shared" si="1067"/>
        <v>4.1814790752218389E-2</v>
      </c>
      <c r="HL86" s="18">
        <f t="shared" si="1068"/>
        <v>1.710431338447238E-2</v>
      </c>
      <c r="HM86" s="18">
        <f t="shared" si="1069"/>
        <v>4.4196026618084305E-2</v>
      </c>
      <c r="HN86" s="18">
        <f t="shared" si="1070"/>
        <v>0.10005136250420121</v>
      </c>
      <c r="HO86" s="18">
        <f t="shared" si="1071"/>
        <v>5.0049992409002986E-2</v>
      </c>
      <c r="HP86" s="18">
        <f t="shared" si="1072"/>
        <v>3.565270000394305E-3</v>
      </c>
      <c r="HQ86" s="18">
        <f t="shared" si="1073"/>
        <v>2.8806781611025345E-2</v>
      </c>
      <c r="HR86" s="18">
        <f t="shared" si="1074"/>
        <v>-3.7453303803037463E-2</v>
      </c>
      <c r="HS86" s="18">
        <f t="shared" si="1075"/>
        <v>5.2139519886800212E-3</v>
      </c>
      <c r="HT86" s="18">
        <f t="shared" si="1076"/>
        <v>-7.9384862942588952E-2</v>
      </c>
      <c r="HU86" s="18">
        <f t="shared" si="1077"/>
        <v>-0.15033089975702552</v>
      </c>
      <c r="HV86" s="18">
        <f t="shared" si="1078"/>
        <v>-0.15044874089735161</v>
      </c>
      <c r="HW86" s="18">
        <f t="shared" si="1079"/>
        <v>-0.13302083767453199</v>
      </c>
      <c r="HX86" s="18">
        <f t="shared" si="1080"/>
        <v>-0.15112470988630078</v>
      </c>
      <c r="HY86" s="18">
        <f t="shared" si="1081"/>
        <v>-0.17829237567136491</v>
      </c>
      <c r="HZ86" s="18">
        <f t="shared" si="1082"/>
        <v>-0.16491467490912426</v>
      </c>
      <c r="IA86" s="18">
        <f t="shared" si="1083"/>
        <v>-0.16532881885381989</v>
      </c>
      <c r="IB86" s="18">
        <f t="shared" si="1084"/>
        <v>-0.17361197590662136</v>
      </c>
      <c r="IC86" s="18">
        <f t="shared" si="1085"/>
        <v>-0.21878548546279897</v>
      </c>
      <c r="ID86" s="18">
        <f t="shared" si="1086"/>
        <v>-0.20674003703940014</v>
      </c>
      <c r="IE86" s="18">
        <f t="shared" si="1087"/>
        <v>-0.27356316735459241</v>
      </c>
      <c r="IF86" s="18">
        <f t="shared" si="1088"/>
        <v>-0.27282439033730643</v>
      </c>
      <c r="IG86" s="18">
        <f t="shared" si="1089"/>
        <v>-0.26894153885517647</v>
      </c>
      <c r="IH86" s="18">
        <f t="shared" si="1090"/>
        <v>-0.28015188141787262</v>
      </c>
      <c r="II86" s="18">
        <f t="shared" si="1091"/>
        <v>-0.2122370597859129</v>
      </c>
      <c r="IJ86" s="18">
        <f t="shared" si="1092"/>
        <v>-0.13819729954487892</v>
      </c>
      <c r="IK86" s="18">
        <f t="shared" si="1093"/>
        <v>-4.6186174369731159E-2</v>
      </c>
      <c r="IL86" s="18">
        <f t="shared" si="1094"/>
        <v>-0.13155819949650116</v>
      </c>
      <c r="IM86" s="18">
        <f t="shared" si="1095"/>
        <v>-0.11372556330497186</v>
      </c>
      <c r="IN86" s="18">
        <f t="shared" si="1096"/>
        <v>-0.13335447075716955</v>
      </c>
      <c r="IO86" s="18">
        <f t="shared" si="1097"/>
        <v>-0.10979883382233646</v>
      </c>
      <c r="IP86" s="18">
        <f t="shared" si="1098"/>
        <v>-0.13462035431860953</v>
      </c>
      <c r="IQ86" s="18">
        <f t="shared" si="1099"/>
        <v>-8.4769989548225899E-2</v>
      </c>
      <c r="IR86" s="18">
        <f t="shared" si="1100"/>
        <v>-0.10367982418662602</v>
      </c>
      <c r="IS86" s="18">
        <f t="shared" si="1099"/>
        <v>-9.0416520645066556E-2</v>
      </c>
      <c r="IT86" s="18">
        <f t="shared" si="1099"/>
        <v>1.9775378747815431E-2</v>
      </c>
      <c r="IU86" s="18">
        <f t="shared" si="1099"/>
        <v>-0.13036725006349215</v>
      </c>
      <c r="IV86" s="18">
        <f t="shared" si="1099"/>
        <v>-9.9435882017307575E-2</v>
      </c>
      <c r="IW86" s="18">
        <f t="shared" si="1099"/>
        <v>-0.20068363691733981</v>
      </c>
      <c r="IX86" s="18">
        <f t="shared" si="1099"/>
        <v>-7.4545685596812516E-2</v>
      </c>
      <c r="IY86" s="18">
        <f t="shared" si="1099"/>
        <v>-0.1384549828372571</v>
      </c>
      <c r="IZ86" s="18">
        <f t="shared" si="1099"/>
        <v>-0.11774831142460329</v>
      </c>
      <c r="JA86" s="18">
        <f t="shared" si="1099"/>
        <v>-3.4817547172036667E-2</v>
      </c>
      <c r="JB86" s="18">
        <f t="shared" si="1099"/>
        <v>-2.1228969969416811E-3</v>
      </c>
      <c r="JC86" s="18">
        <f t="shared" si="1099"/>
        <v>1.6581326412309361E-2</v>
      </c>
      <c r="JD86" s="18">
        <f t="shared" si="1099"/>
        <v>9.1760642963926387E-2</v>
      </c>
      <c r="JE86" s="18">
        <f t="shared" si="1099"/>
        <v>0.22411094137472998</v>
      </c>
      <c r="JF86" s="18">
        <f t="shared" si="1099"/>
        <v>0.24687285115725044</v>
      </c>
      <c r="JG86" s="18">
        <f t="shared" si="1099"/>
        <v>0.36898051569982715</v>
      </c>
      <c r="JH86" s="18">
        <f t="shared" si="1099"/>
        <v>0.28559029893019505</v>
      </c>
      <c r="JI86" s="18">
        <f t="shared" si="1099"/>
        <v>0.37576615675448877</v>
      </c>
      <c r="JJ86" s="18">
        <f t="shared" si="1099"/>
        <v>0.24433463120199006</v>
      </c>
      <c r="JK86" s="18">
        <f t="shared" si="1099"/>
        <v>0.3765271054749002</v>
      </c>
      <c r="JL86" s="18">
        <f t="shared" si="1099"/>
        <v>0.29046871497220983</v>
      </c>
      <c r="JM86" s="18">
        <f t="shared" si="1099"/>
        <v>0.11358302698602918</v>
      </c>
      <c r="JN86" s="18">
        <f t="shared" si="1101"/>
        <v>0.2175698373881354</v>
      </c>
      <c r="JO86" s="18">
        <f t="shared" si="1101"/>
        <v>0.23975570972747318</v>
      </c>
      <c r="JP86" s="18">
        <f t="shared" si="1101"/>
        <v>0.21765265142901402</v>
      </c>
      <c r="JQ86" s="18">
        <f t="shared" si="1101"/>
        <v>9.0297700482993015E-2</v>
      </c>
      <c r="JR86" s="18">
        <f t="shared" si="1101"/>
        <v>-7.7071480651137891E-2</v>
      </c>
      <c r="JS86" s="18">
        <f t="shared" si="1101"/>
        <v>-3.6260918313091528E-2</v>
      </c>
      <c r="JT86" s="18">
        <f t="shared" si="1101"/>
        <v>-9.0709988975281264E-2</v>
      </c>
      <c r="JU86" s="18">
        <f t="shared" si="1101"/>
        <v>-0.13547158683429039</v>
      </c>
      <c r="JV86" s="18">
        <f t="shared" si="1101"/>
        <v>-0.11420409761424399</v>
      </c>
      <c r="JW86" s="18">
        <f t="shared" si="1101"/>
        <v>-0.14416478834929547</v>
      </c>
      <c r="JX86" s="18">
        <f t="shared" si="1101"/>
        <v>-3.1682872914218341E-2</v>
      </c>
      <c r="JY86" s="18">
        <f t="shared" si="1101"/>
        <v>8.4213428911599664E-2</v>
      </c>
      <c r="JZ86" s="18">
        <f t="shared" si="1101"/>
        <v>-1.9975836491579857E-2</v>
      </c>
      <c r="KA86" s="18">
        <f t="shared" si="1101"/>
        <v>-4.8738375206464402E-2</v>
      </c>
      <c r="KB86" s="18">
        <f t="shared" si="1101"/>
        <v>-6.3718044326440459E-2</v>
      </c>
      <c r="KC86" s="18">
        <f t="shared" si="1101"/>
        <v>1.2934113346311005E-2</v>
      </c>
      <c r="KD86" s="18">
        <f t="shared" si="1101"/>
        <v>1.041098444622568E-2</v>
      </c>
      <c r="KE86" s="18">
        <f t="shared" si="1101"/>
        <v>-4.9243291711330128E-2</v>
      </c>
      <c r="KF86" s="18">
        <f t="shared" si="1101"/>
        <v>-4.8067983761542754E-3</v>
      </c>
      <c r="KG86" s="18">
        <f t="shared" si="1101"/>
        <v>2.5438437265976166E-2</v>
      </c>
      <c r="KH86" s="18">
        <f t="shared" si="1101"/>
        <v>3.0144913526273243E-2</v>
      </c>
      <c r="KI86" s="18">
        <f t="shared" si="1101"/>
        <v>8.5953661307157203E-2</v>
      </c>
      <c r="KJ86" s="18">
        <f t="shared" si="1101"/>
        <v>0.15788960024931242</v>
      </c>
      <c r="KK86" s="18">
        <f t="shared" si="1101"/>
        <v>9.7626413589729122E-2</v>
      </c>
      <c r="KL86" s="18">
        <f t="shared" si="1101"/>
        <v>0.14067358056538382</v>
      </c>
      <c r="KM86" s="18">
        <f t="shared" si="1101"/>
        <v>7.2841336617136765E-2</v>
      </c>
      <c r="KN86" s="18">
        <f t="shared" si="1102"/>
        <v>3.397633688028634E-2</v>
      </c>
      <c r="KO86" s="18">
        <f t="shared" si="1103"/>
        <v>-5.7413405492499514E-2</v>
      </c>
      <c r="KP86" s="18">
        <f t="shared" si="1103"/>
        <v>-2.9588578887230765E-3</v>
      </c>
      <c r="KQ86" s="18">
        <f t="shared" si="1103"/>
        <v>5.559093307224483E-2</v>
      </c>
      <c r="KR86" s="18">
        <f t="shared" si="1103"/>
        <v>6.8935546169503814E-2</v>
      </c>
      <c r="KS86" s="18">
        <f t="shared" si="1103"/>
        <v>-3.8270926035071096E-2</v>
      </c>
      <c r="KT86" s="18">
        <f t="shared" si="1103"/>
        <v>-5.0703708820572069E-2</v>
      </c>
      <c r="KU86" s="18">
        <f t="shared" si="1103"/>
        <v>-5.6868198368337675E-2</v>
      </c>
      <c r="KV86" s="18">
        <f t="shared" si="1103"/>
        <v>-0.14564620213893975</v>
      </c>
      <c r="KW86" s="18">
        <f t="shared" si="1103"/>
        <v>-0.15206660110616621</v>
      </c>
      <c r="KX86" s="18">
        <f t="shared" si="1103"/>
        <v>-0.1234599868347912</v>
      </c>
      <c r="KY86" s="18">
        <f t="shared" si="1103"/>
        <v>-7.2833170985423745E-2</v>
      </c>
      <c r="KZ86" s="18">
        <f t="shared" si="1103"/>
        <v>-0.10553547360128235</v>
      </c>
      <c r="LA86" s="18">
        <f t="shared" si="1103"/>
        <v>-3.3877496351299996E-2</v>
      </c>
      <c r="LB86" s="18">
        <f t="shared" si="1103"/>
        <v>6.1305548424807066E-2</v>
      </c>
      <c r="LC86" s="18">
        <f t="shared" si="1103"/>
        <v>5.4096611544210305E-2</v>
      </c>
      <c r="LD86" s="18">
        <f t="shared" si="1103"/>
        <v>1.3107714103909318E-2</v>
      </c>
      <c r="LE86" s="18">
        <f t="shared" si="1103"/>
        <v>0.14384016426227153</v>
      </c>
      <c r="LF86" s="18">
        <f t="shared" si="1103"/>
        <v>9.3152551137944961E-2</v>
      </c>
      <c r="LG86" s="18">
        <f t="shared" si="1103"/>
        <v>0.1111919343029717</v>
      </c>
      <c r="LH86" s="18">
        <f t="shared" si="1103"/>
        <v>0.11370861744616612</v>
      </c>
      <c r="LI86" s="18">
        <f t="shared" si="1103"/>
        <v>0.16528825915477929</v>
      </c>
      <c r="LJ86" s="18">
        <f t="shared" si="1103"/>
        <v>9.0531632506361204E-2</v>
      </c>
      <c r="LK86" s="18">
        <f t="shared" si="1103"/>
        <v>9.4846853493081085E-2</v>
      </c>
      <c r="LL86" s="18">
        <f t="shared" si="1103"/>
        <v>0.12228382557020678</v>
      </c>
      <c r="LM86" s="18">
        <f t="shared" si="1103"/>
        <v>0.11327038457376259</v>
      </c>
      <c r="LN86" s="18">
        <f t="shared" si="1103"/>
        <v>8.5099650730339205E-2</v>
      </c>
      <c r="LO86" s="18">
        <f t="shared" si="1103"/>
        <v>9.3351840721195511E-2</v>
      </c>
      <c r="LP86" s="18">
        <f t="shared" si="1103"/>
        <v>0.1518355596507539</v>
      </c>
      <c r="LQ86" s="18">
        <f t="shared" si="1103"/>
        <v>0.13034796048603359</v>
      </c>
      <c r="LR86" s="18">
        <f t="shared" si="1103"/>
        <v>9.4489313980118617E-2</v>
      </c>
      <c r="LS86" s="18">
        <f t="shared" si="1103"/>
        <v>4.2087862649752061E-2</v>
      </c>
      <c r="LT86" s="18">
        <f t="shared" si="1103"/>
        <v>1.7638908421988786E-2</v>
      </c>
      <c r="LU86" s="18">
        <f t="shared" si="1103"/>
        <v>-7.3999452230053331E-2</v>
      </c>
      <c r="LV86" s="18">
        <f t="shared" si="1103"/>
        <v>-0.11650123681976321</v>
      </c>
      <c r="LW86" s="18">
        <f t="shared" si="1103"/>
        <v>-0.10749892736211375</v>
      </c>
      <c r="LX86" s="18">
        <f t="shared" si="1103"/>
        <v>-2.7412781241591411E-2</v>
      </c>
      <c r="LY86" s="18">
        <f t="shared" ref="LY86:NG89" si="1106">LY67/LM67-1</f>
        <v>-6.074755590495684E-2</v>
      </c>
      <c r="LZ86" s="18">
        <f t="shared" si="1106"/>
        <v>-6.7366494191086645E-2</v>
      </c>
      <c r="MA86" s="18">
        <f t="shared" si="1106"/>
        <v>-0.10674183763310563</v>
      </c>
      <c r="MB86" s="18">
        <f t="shared" si="1106"/>
        <v>-0.13058210599939934</v>
      </c>
      <c r="MC86" s="18">
        <f t="shared" si="1106"/>
        <v>-9.6644600918579182E-2</v>
      </c>
      <c r="MD86" s="18">
        <f t="shared" si="1106"/>
        <v>-1.6398770064816603E-2</v>
      </c>
      <c r="ME86" s="18">
        <f t="shared" si="1106"/>
        <v>-4.2795355777193733E-2</v>
      </c>
      <c r="MF86" s="18">
        <f t="shared" si="1106"/>
        <v>3.9813987791853522E-2</v>
      </c>
      <c r="MG86" s="18">
        <f t="shared" si="1106"/>
        <v>0.11548035756787267</v>
      </c>
      <c r="MH86" s="18">
        <f t="shared" si="1106"/>
        <v>0.17486904815064097</v>
      </c>
      <c r="MI86" s="18">
        <f t="shared" si="1106"/>
        <v>0.18834150110387027</v>
      </c>
      <c r="MJ86" s="18">
        <f t="shared" si="1106"/>
        <v>0.1911845384396722</v>
      </c>
      <c r="MK86" s="18">
        <f t="shared" si="1106"/>
        <v>0.15089047987960913</v>
      </c>
      <c r="ML86" s="18">
        <f t="shared" si="1106"/>
        <v>0.13194231902312459</v>
      </c>
      <c r="MM86" s="18">
        <f t="shared" si="1106"/>
        <v>9.8654389401379161E-2</v>
      </c>
      <c r="MN86" s="18">
        <f t="shared" si="1106"/>
        <v>0.15761692915152836</v>
      </c>
      <c r="MO86" s="18">
        <f t="shared" si="1106"/>
        <v>9.1411469856988115E-2</v>
      </c>
      <c r="MP86" s="18">
        <f t="shared" si="1106"/>
        <v>2.6744504500747723E-2</v>
      </c>
      <c r="MQ86" s="18">
        <f t="shared" si="1106"/>
        <v>4.0153310415025345E-3</v>
      </c>
      <c r="MR86" s="18">
        <f t="shared" si="1106"/>
        <v>-4.4573119506049252E-2</v>
      </c>
      <c r="MS86" s="18">
        <f t="shared" si="1106"/>
        <v>-5.4011814906773536E-2</v>
      </c>
      <c r="MT86" s="18">
        <f t="shared" si="1106"/>
        <v>-3.1388177144532903E-2</v>
      </c>
      <c r="MU86" s="18">
        <f t="shared" si="1106"/>
        <v>-6.817729677440254E-2</v>
      </c>
      <c r="MV86" s="18">
        <f t="shared" si="1106"/>
        <v>-7.0606764558752477E-2</v>
      </c>
      <c r="MW86" s="18">
        <f t="shared" si="1106"/>
        <v>-3.3130823706221224E-2</v>
      </c>
      <c r="MX86" s="18">
        <f t="shared" si="1106"/>
        <v>-7.0895853027314715E-2</v>
      </c>
      <c r="MY86" s="18">
        <f t="shared" si="1106"/>
        <v>-5.5992514965838902E-2</v>
      </c>
      <c r="MZ86" s="18">
        <f t="shared" si="1106"/>
        <v>-8.5384085719848568E-2</v>
      </c>
      <c r="NA86" s="18">
        <f t="shared" si="1106"/>
        <v>-0.13329878289353592</v>
      </c>
      <c r="NB86" s="18">
        <f t="shared" si="1106"/>
        <v>-0.14167701226060625</v>
      </c>
      <c r="NC86" s="18">
        <f t="shared" si="1106"/>
        <v>-0.10169192478369782</v>
      </c>
      <c r="ND86" s="18">
        <f t="shared" si="1106"/>
        <v>-0.11012878712470431</v>
      </c>
      <c r="NE86" s="18">
        <f t="shared" si="1106"/>
        <v>-0.1228393348308443</v>
      </c>
      <c r="NF86" s="18">
        <f t="shared" si="1106"/>
        <v>-0.17133212908253204</v>
      </c>
      <c r="NG86" s="18">
        <f t="shared" si="1106"/>
        <v>-0.16843831354307071</v>
      </c>
      <c r="NH86" s="18">
        <f t="shared" si="1105"/>
        <v>-0.17088350355716009</v>
      </c>
      <c r="NI86" s="18">
        <f t="shared" si="1105"/>
        <v>-0.1437626296726634</v>
      </c>
      <c r="NJ86" s="18">
        <f t="shared" si="1105"/>
        <v>-0.15918542496761789</v>
      </c>
      <c r="NK86" s="18">
        <f t="shared" si="1105"/>
        <v>-0.14060929600472416</v>
      </c>
      <c r="NL86" s="18">
        <f t="shared" si="1105"/>
        <v>-0.13289420378281036</v>
      </c>
      <c r="NM86" s="18">
        <f t="shared" si="1105"/>
        <v>-0.13827633052908028</v>
      </c>
      <c r="NN86" s="18">
        <f t="shared" si="1105"/>
        <v>-7.4204619036657316E-2</v>
      </c>
      <c r="NO86" s="18">
        <f t="shared" si="1105"/>
        <v>-6.4307449641818226E-2</v>
      </c>
      <c r="NP86" s="18">
        <f t="shared" si="1105"/>
        <v>1.2462694895993165E-2</v>
      </c>
      <c r="NQ86" s="18">
        <f t="shared" si="1105"/>
        <v>3.8587517193502174E-2</v>
      </c>
      <c r="NR86" s="18">
        <f t="shared" si="1105"/>
        <v>6.6341384903519929E-2</v>
      </c>
      <c r="NS86" s="18">
        <f t="shared" si="1105"/>
        <v>0.10364806945149629</v>
      </c>
      <c r="NT86" s="18">
        <f t="shared" si="1105"/>
        <v>4.1648211847274519E-2</v>
      </c>
      <c r="NU86" s="18">
        <f t="shared" si="1105"/>
        <v>7.3420973732526429E-2</v>
      </c>
    </row>
    <row r="87" spans="1:385" outlineLevel="1" x14ac:dyDescent="0.75">
      <c r="A87" s="8" t="s">
        <v>22</v>
      </c>
      <c r="B87" s="19" t="s">
        <v>3</v>
      </c>
      <c r="C87" s="19" t="s">
        <v>3</v>
      </c>
      <c r="D87" s="19" t="s">
        <v>3</v>
      </c>
      <c r="E87" s="19" t="s">
        <v>3</v>
      </c>
      <c r="F87" s="19" t="s">
        <v>3</v>
      </c>
      <c r="G87" s="19" t="s">
        <v>3</v>
      </c>
      <c r="H87" s="19" t="s">
        <v>3</v>
      </c>
      <c r="I87" s="19" t="s">
        <v>3</v>
      </c>
      <c r="J87" s="19" t="s">
        <v>3</v>
      </c>
      <c r="K87" s="19" t="s">
        <v>3</v>
      </c>
      <c r="L87" s="19" t="s">
        <v>3</v>
      </c>
      <c r="M87" s="19" t="s">
        <v>3</v>
      </c>
      <c r="N87" s="19" t="s">
        <v>3</v>
      </c>
      <c r="O87" s="19" t="s">
        <v>3</v>
      </c>
      <c r="P87" s="19" t="s">
        <v>3</v>
      </c>
      <c r="Q87" s="19" t="s">
        <v>3</v>
      </c>
      <c r="R87" s="19" t="s">
        <v>3</v>
      </c>
      <c r="S87" s="19" t="s">
        <v>3</v>
      </c>
      <c r="T87" s="19" t="s">
        <v>3</v>
      </c>
      <c r="U87" s="19" t="s">
        <v>3</v>
      </c>
      <c r="V87" s="19" t="s">
        <v>3</v>
      </c>
      <c r="W87" s="19" t="s">
        <v>3</v>
      </c>
      <c r="X87" s="19" t="s">
        <v>3</v>
      </c>
      <c r="Y87" s="19" t="s">
        <v>3</v>
      </c>
      <c r="Z87" s="19" t="s">
        <v>3</v>
      </c>
      <c r="AA87" s="19" t="s">
        <v>3</v>
      </c>
      <c r="AB87" s="19" t="s">
        <v>3</v>
      </c>
      <c r="AC87" s="19" t="s">
        <v>3</v>
      </c>
      <c r="AD87" s="19" t="s">
        <v>3</v>
      </c>
      <c r="AE87" s="19" t="s">
        <v>3</v>
      </c>
      <c r="AF87" s="19" t="s">
        <v>3</v>
      </c>
      <c r="AG87" s="19" t="s">
        <v>3</v>
      </c>
      <c r="AH87" s="19" t="s">
        <v>3</v>
      </c>
      <c r="AI87" s="19" t="s">
        <v>3</v>
      </c>
      <c r="AJ87" s="19" t="s">
        <v>3</v>
      </c>
      <c r="AK87" s="19" t="s">
        <v>3</v>
      </c>
      <c r="AL87" s="19" t="s">
        <v>3</v>
      </c>
      <c r="AM87" s="19" t="s">
        <v>3</v>
      </c>
      <c r="AN87" s="19" t="s">
        <v>3</v>
      </c>
      <c r="AO87" s="19" t="s">
        <v>3</v>
      </c>
      <c r="AP87" s="19" t="s">
        <v>3</v>
      </c>
      <c r="AQ87" s="19" t="s">
        <v>3</v>
      </c>
      <c r="AR87" s="19" t="s">
        <v>3</v>
      </c>
      <c r="AS87" s="19" t="s">
        <v>3</v>
      </c>
      <c r="AT87" s="19" t="s">
        <v>3</v>
      </c>
      <c r="AU87" s="19" t="s">
        <v>3</v>
      </c>
      <c r="AV87" s="19" t="s">
        <v>3</v>
      </c>
      <c r="AW87" s="19" t="s">
        <v>3</v>
      </c>
      <c r="AX87" s="19" t="s">
        <v>3</v>
      </c>
      <c r="AY87" s="19" t="s">
        <v>3</v>
      </c>
      <c r="AZ87" s="19" t="s">
        <v>3</v>
      </c>
      <c r="BA87" s="19" t="s">
        <v>3</v>
      </c>
      <c r="BB87" s="19" t="s">
        <v>3</v>
      </c>
      <c r="BC87" s="19" t="s">
        <v>3</v>
      </c>
      <c r="BD87" s="19" t="s">
        <v>3</v>
      </c>
      <c r="BE87" s="19" t="s">
        <v>3</v>
      </c>
      <c r="BF87" s="19" t="s">
        <v>3</v>
      </c>
      <c r="BG87" s="19" t="s">
        <v>3</v>
      </c>
      <c r="BH87" s="19" t="s">
        <v>3</v>
      </c>
      <c r="BI87" s="19" t="s">
        <v>3</v>
      </c>
      <c r="BJ87" s="19" t="s">
        <v>3</v>
      </c>
      <c r="BK87" s="19" t="s">
        <v>3</v>
      </c>
      <c r="BL87" s="19" t="s">
        <v>3</v>
      </c>
      <c r="BM87" s="19" t="s">
        <v>3</v>
      </c>
      <c r="BN87" s="19" t="s">
        <v>3</v>
      </c>
      <c r="BO87" s="19" t="s">
        <v>3</v>
      </c>
      <c r="BP87" s="19" t="s">
        <v>3</v>
      </c>
      <c r="BQ87" s="19" t="s">
        <v>3</v>
      </c>
      <c r="BR87" s="19" t="s">
        <v>3</v>
      </c>
      <c r="BS87" s="19" t="s">
        <v>3</v>
      </c>
      <c r="BT87" s="19" t="s">
        <v>3</v>
      </c>
      <c r="BU87" s="19">
        <f t="shared" si="921"/>
        <v>5.4522672270620687E-2</v>
      </c>
      <c r="BV87" s="19">
        <f t="shared" si="922"/>
        <v>-0.11274358435020881</v>
      </c>
      <c r="BW87" s="19">
        <f t="shared" si="923"/>
        <v>-0.11678047739076813</v>
      </c>
      <c r="BX87" s="19">
        <f t="shared" si="924"/>
        <v>-0.13083079834639633</v>
      </c>
      <c r="BY87" s="19">
        <f t="shared" si="925"/>
        <v>-0.14377965125418379</v>
      </c>
      <c r="BZ87" s="19">
        <f t="shared" si="926"/>
        <v>-5.8831411379142051E-2</v>
      </c>
      <c r="CA87" s="19">
        <f t="shared" si="927"/>
        <v>4.1777010002691073E-2</v>
      </c>
      <c r="CB87" s="19">
        <f t="shared" si="928"/>
        <v>3.987468166982322E-2</v>
      </c>
      <c r="CC87" s="19">
        <f t="shared" si="929"/>
        <v>1.2264053436380484E-2</v>
      </c>
      <c r="CD87" s="19">
        <f t="shared" si="930"/>
        <v>1.5424939828303286E-2</v>
      </c>
      <c r="CE87" s="19">
        <f t="shared" si="931"/>
        <v>8.0976008672831501E-2</v>
      </c>
      <c r="CF87" s="19">
        <f t="shared" si="932"/>
        <v>9.8588078151179648E-2</v>
      </c>
      <c r="CG87" s="19">
        <f t="shared" si="933"/>
        <v>0.14277470801242287</v>
      </c>
      <c r="CH87" s="19">
        <f t="shared" si="934"/>
        <v>-0.11317327772998298</v>
      </c>
      <c r="CI87" s="19">
        <f t="shared" si="935"/>
        <v>-8.2581610427615693E-2</v>
      </c>
      <c r="CJ87" s="19">
        <f t="shared" si="936"/>
        <v>-8.2036185525926952E-2</v>
      </c>
      <c r="CK87" s="19">
        <f t="shared" si="937"/>
        <v>-2.4096022098555991E-2</v>
      </c>
      <c r="CL87" s="19">
        <f t="shared" si="938"/>
        <v>-0.15653718955371343</v>
      </c>
      <c r="CM87" s="19">
        <f t="shared" si="939"/>
        <v>-0.25759257381962053</v>
      </c>
      <c r="CN87" s="19">
        <f t="shared" si="940"/>
        <v>-0.15860659911951946</v>
      </c>
      <c r="CO87" s="19">
        <f t="shared" si="941"/>
        <v>-0.1620624101266378</v>
      </c>
      <c r="CP87" s="19">
        <f t="shared" si="942"/>
        <v>-0.15787157886186354</v>
      </c>
      <c r="CQ87" s="19">
        <f t="shared" si="943"/>
        <v>-0.17344706129932874</v>
      </c>
      <c r="CR87" s="19">
        <f t="shared" si="944"/>
        <v>-5.7513385157453967E-2</v>
      </c>
      <c r="CS87" s="19">
        <f t="shared" si="945"/>
        <v>-4.4079118140943674E-2</v>
      </c>
      <c r="CT87" s="19">
        <f t="shared" si="946"/>
        <v>5.343099370374027E-2</v>
      </c>
      <c r="CU87" s="19">
        <f t="shared" si="947"/>
        <v>5.0505770817042883E-2</v>
      </c>
      <c r="CV87" s="19">
        <f t="shared" si="948"/>
        <v>4.1315172528833877E-2</v>
      </c>
      <c r="CW87" s="19">
        <f t="shared" si="949"/>
        <v>0.12301963280072115</v>
      </c>
      <c r="CX87" s="19">
        <f t="shared" si="950"/>
        <v>0.18398266073547798</v>
      </c>
      <c r="CY87" s="19">
        <f t="shared" si="951"/>
        <v>0.35052082448942867</v>
      </c>
      <c r="CZ87" s="19">
        <f t="shared" si="952"/>
        <v>0.22031925168274835</v>
      </c>
      <c r="DA87" s="19">
        <f t="shared" si="953"/>
        <v>0.21793219006558373</v>
      </c>
      <c r="DB87" s="19">
        <f t="shared" si="954"/>
        <v>0.16619003286079348</v>
      </c>
      <c r="DC87" s="19">
        <f t="shared" si="955"/>
        <v>0.19832131879262849</v>
      </c>
      <c r="DD87" s="19">
        <f t="shared" si="956"/>
        <v>0.13163247356966856</v>
      </c>
      <c r="DE87" s="19">
        <f t="shared" si="957"/>
        <v>0.1700608462604758</v>
      </c>
      <c r="DF87" s="19">
        <f t="shared" si="958"/>
        <v>0.37963229787644437</v>
      </c>
      <c r="DG87" s="19">
        <f t="shared" si="959"/>
        <v>0.24623845896203456</v>
      </c>
      <c r="DH87" s="19">
        <f t="shared" si="960"/>
        <v>0.26139122522344138</v>
      </c>
      <c r="DI87" s="19">
        <f t="shared" si="961"/>
        <v>0.10492835109956555</v>
      </c>
      <c r="DJ87" s="19">
        <f t="shared" si="962"/>
        <v>9.5950748078092563E-2</v>
      </c>
      <c r="DK87" s="19">
        <f t="shared" si="963"/>
        <v>8.013778127527349E-2</v>
      </c>
      <c r="DL87" s="19">
        <f t="shared" si="964"/>
        <v>0.10254168711257905</v>
      </c>
      <c r="DM87" s="19">
        <f t="shared" si="965"/>
        <v>0.15091911421177517</v>
      </c>
      <c r="DN87" s="19">
        <f t="shared" si="966"/>
        <v>0.1857454468017592</v>
      </c>
      <c r="DO87" s="19">
        <f t="shared" si="967"/>
        <v>8.1985655464278162E-2</v>
      </c>
      <c r="DP87" s="19">
        <f t="shared" si="968"/>
        <v>1.7770049045937375E-2</v>
      </c>
      <c r="DQ87" s="19">
        <f t="shared" si="969"/>
        <v>9.9303179999224778E-2</v>
      </c>
      <c r="DR87" s="19">
        <f t="shared" si="970"/>
        <v>9.2140270757461451E-3</v>
      </c>
      <c r="DS87" s="19">
        <f t="shared" si="971"/>
        <v>-1.6249301809865835E-2</v>
      </c>
      <c r="DT87" s="19">
        <f t="shared" si="972"/>
        <v>6.8925344589224391E-2</v>
      </c>
      <c r="DU87" s="19">
        <f t="shared" si="973"/>
        <v>0.20852257584135492</v>
      </c>
      <c r="DV87" s="19">
        <f t="shared" si="974"/>
        <v>0.3361420249466065</v>
      </c>
      <c r="DW87" s="19">
        <f t="shared" si="975"/>
        <v>0.3091603021041136</v>
      </c>
      <c r="DX87" s="19">
        <f t="shared" si="976"/>
        <v>0.16857828077989634</v>
      </c>
      <c r="DY87" s="19">
        <f t="shared" si="977"/>
        <v>0.1530838280046376</v>
      </c>
      <c r="DZ87" s="19">
        <f t="shared" si="978"/>
        <v>0.15474552808079212</v>
      </c>
      <c r="EA87" s="19">
        <f t="shared" si="979"/>
        <v>0.23778595422792703</v>
      </c>
      <c r="EB87" s="19">
        <f t="shared" si="980"/>
        <v>0.21550276679964431</v>
      </c>
      <c r="EC87" s="19">
        <f t="shared" si="981"/>
        <v>3.9534760672608416E-2</v>
      </c>
      <c r="ED87" s="19">
        <f t="shared" si="982"/>
        <v>0.11058243517417776</v>
      </c>
      <c r="EE87" s="19">
        <f t="shared" si="983"/>
        <v>0.11576517477403292</v>
      </c>
      <c r="EF87" s="19">
        <f t="shared" si="984"/>
        <v>-4.3154504746343858E-2</v>
      </c>
      <c r="EG87" s="19">
        <f t="shared" si="985"/>
        <v>-0.24591070095781009</v>
      </c>
      <c r="EH87" s="19">
        <f t="shared" si="986"/>
        <v>-0.29227730290558007</v>
      </c>
      <c r="EI87" s="19">
        <f t="shared" si="987"/>
        <v>-0.27605650978100871</v>
      </c>
      <c r="EJ87" s="19">
        <f t="shared" si="988"/>
        <v>-0.12341337092432969</v>
      </c>
      <c r="EK87" s="19">
        <f t="shared" si="989"/>
        <v>-0.15855926182847535</v>
      </c>
      <c r="EL87" s="19">
        <f t="shared" si="990"/>
        <v>-0.11428488346225707</v>
      </c>
      <c r="EM87" s="19">
        <f t="shared" si="991"/>
        <v>-9.2458582877571249E-2</v>
      </c>
      <c r="EN87" s="19">
        <f t="shared" si="992"/>
        <v>-0.13204446571437611</v>
      </c>
      <c r="EO87" s="19">
        <f t="shared" si="993"/>
        <v>-2.2724980449858045E-2</v>
      </c>
      <c r="EP87" s="19">
        <f t="shared" si="994"/>
        <v>-2.4677416206870251E-2</v>
      </c>
      <c r="EQ87" s="19">
        <f t="shared" si="995"/>
        <v>-4.0190563445311134E-2</v>
      </c>
      <c r="ER87" s="19">
        <f t="shared" si="996"/>
        <v>4.7278310009096769E-2</v>
      </c>
      <c r="ES87" s="19">
        <f t="shared" si="997"/>
        <v>0.18605104646650927</v>
      </c>
      <c r="ET87" s="19">
        <f t="shared" si="998"/>
        <v>0.23919482309681595</v>
      </c>
      <c r="EU87" s="19">
        <f t="shared" si="999"/>
        <v>0.18446355843200113</v>
      </c>
      <c r="EV87" s="19">
        <f t="shared" si="1000"/>
        <v>-1.0635188313864674E-2</v>
      </c>
      <c r="EW87" s="19">
        <f t="shared" si="1001"/>
        <v>-8.6804570422502891E-3</v>
      </c>
      <c r="EX87" s="19">
        <f t="shared" si="1002"/>
        <v>-6.7022281995980593E-2</v>
      </c>
      <c r="EY87" s="19">
        <f t="shared" si="1003"/>
        <v>-0.14937741956551776</v>
      </c>
      <c r="EZ87" s="19">
        <f t="shared" si="1004"/>
        <v>-6.5747587613923075E-2</v>
      </c>
      <c r="FA87" s="19">
        <f t="shared" si="1005"/>
        <v>-0.15638426926583471</v>
      </c>
      <c r="FB87" s="19">
        <f t="shared" si="1006"/>
        <v>-0.13798935561022452</v>
      </c>
      <c r="FC87" s="19">
        <f t="shared" si="1007"/>
        <v>-0.12008877616795555</v>
      </c>
      <c r="FD87" s="19">
        <f t="shared" si="1008"/>
        <v>-8.4847466698271923E-2</v>
      </c>
      <c r="FE87" s="19">
        <f t="shared" si="1009"/>
        <v>-5.2821411035125165E-2</v>
      </c>
      <c r="FF87" s="19">
        <f t="shared" si="1010"/>
        <v>-0.10671547405126902</v>
      </c>
      <c r="FG87" s="19">
        <f t="shared" si="1011"/>
        <v>-0.11037597693547652</v>
      </c>
      <c r="FH87" s="19">
        <f t="shared" si="1012"/>
        <v>2.4473933808173642E-2</v>
      </c>
      <c r="FI87" s="19">
        <f t="shared" si="1013"/>
        <v>-9.5147542587714629E-4</v>
      </c>
      <c r="FJ87" s="19">
        <f t="shared" si="1014"/>
        <v>6.7231747010135123E-2</v>
      </c>
      <c r="FK87" s="19">
        <f t="shared" si="1015"/>
        <v>0.17185549857831406</v>
      </c>
      <c r="FL87" s="19">
        <f t="shared" si="1016"/>
        <v>0.12239214125162756</v>
      </c>
      <c r="FM87" s="19">
        <f t="shared" si="1017"/>
        <v>0.15930734329671226</v>
      </c>
      <c r="FN87" s="19">
        <f t="shared" si="1018"/>
        <v>9.7196588683793994E-2</v>
      </c>
      <c r="FO87" s="19">
        <f t="shared" si="1019"/>
        <v>5.8466307687526475E-2</v>
      </c>
      <c r="FP87" s="19">
        <f t="shared" si="1020"/>
        <v>8.0606810824788155E-2</v>
      </c>
      <c r="FQ87" s="19">
        <f t="shared" si="1021"/>
        <v>0.14391239740344952</v>
      </c>
      <c r="FR87" s="19">
        <f t="shared" si="1022"/>
        <v>0.10545164482030112</v>
      </c>
      <c r="FS87" s="19">
        <f t="shared" si="1023"/>
        <v>7.2221937736254294E-2</v>
      </c>
      <c r="FT87" s="19">
        <f t="shared" si="1024"/>
        <v>-1.1042224030824332E-2</v>
      </c>
      <c r="FU87" s="19">
        <f t="shared" si="1025"/>
        <v>-2.165056042071567E-2</v>
      </c>
      <c r="FV87" s="19">
        <f t="shared" si="1026"/>
        <v>-3.167643067456527E-2</v>
      </c>
      <c r="FW87" s="19">
        <f t="shared" si="1027"/>
        <v>-6.8804727181881797E-2</v>
      </c>
      <c r="FX87" s="19">
        <f t="shared" si="1028"/>
        <v>-2.7399603511911619E-2</v>
      </c>
      <c r="FY87" s="19">
        <f t="shared" si="1029"/>
        <v>-5.8789852824246536E-2</v>
      </c>
      <c r="FZ87" s="19">
        <f t="shared" si="1030"/>
        <v>8.1690000225778325E-2</v>
      </c>
      <c r="GA87" s="19">
        <f t="shared" si="1031"/>
        <v>0.18647716934318259</v>
      </c>
      <c r="GB87" s="19">
        <f t="shared" si="1032"/>
        <v>0.12015477954092169</v>
      </c>
      <c r="GC87" s="19">
        <f t="shared" si="1033"/>
        <v>2.488410861921353E-2</v>
      </c>
      <c r="GD87" s="19">
        <f t="shared" si="1034"/>
        <v>0.15462131363235065</v>
      </c>
      <c r="GE87" s="19">
        <f t="shared" si="1035"/>
        <v>0.18749707374543068</v>
      </c>
      <c r="GF87" s="19">
        <f t="shared" si="1036"/>
        <v>0.18765159784810392</v>
      </c>
      <c r="GG87" s="19">
        <f t="shared" si="1037"/>
        <v>0.23749333537829687</v>
      </c>
      <c r="GH87" s="19">
        <f t="shared" si="1038"/>
        <v>0.17238257816724101</v>
      </c>
      <c r="GI87" s="19">
        <f t="shared" si="1039"/>
        <v>0.17312159503774582</v>
      </c>
      <c r="GJ87" s="19">
        <f t="shared" si="1040"/>
        <v>0.16047716392001021</v>
      </c>
      <c r="GK87" s="19">
        <f t="shared" si="1041"/>
        <v>0.17638165936000672</v>
      </c>
      <c r="GL87" s="19">
        <f t="shared" si="1042"/>
        <v>0.10013371512889901</v>
      </c>
      <c r="GM87" s="19">
        <f t="shared" si="1043"/>
        <v>4.4759308388714336E-2</v>
      </c>
      <c r="GN87" s="19">
        <f t="shared" si="1044"/>
        <v>9.6991847007005028E-2</v>
      </c>
      <c r="GO87" s="19">
        <f t="shared" si="1045"/>
        <v>5.5752981716755246E-2</v>
      </c>
      <c r="GP87" s="19">
        <f t="shared" si="1046"/>
        <v>-2.209109107663132E-2</v>
      </c>
      <c r="GQ87" s="19">
        <f t="shared" si="1047"/>
        <v>-2.769878594362174E-3</v>
      </c>
      <c r="GR87" s="19">
        <f t="shared" si="1048"/>
        <v>4.1540356183877858E-2</v>
      </c>
      <c r="GS87" s="19">
        <f t="shared" si="1049"/>
        <v>2.5437504119206977E-2</v>
      </c>
      <c r="GT87" s="19">
        <f t="shared" si="1050"/>
        <v>2.1764547786519373E-2</v>
      </c>
      <c r="GU87" s="19">
        <f t="shared" si="1051"/>
        <v>3.0395805972232237E-2</v>
      </c>
      <c r="GV87" s="19">
        <f t="shared" si="1052"/>
        <v>9.2984113288197001E-3</v>
      </c>
      <c r="GW87" s="19">
        <f t="shared" si="1053"/>
        <v>-2.5016255105281271E-4</v>
      </c>
      <c r="GX87" s="19">
        <f t="shared" si="1054"/>
        <v>-3.8780890023783043E-2</v>
      </c>
      <c r="GY87" s="19">
        <f t="shared" si="1055"/>
        <v>-3.7702508753932329E-2</v>
      </c>
      <c r="GZ87" s="19">
        <f t="shared" si="1056"/>
        <v>-8.8469655260692059E-2</v>
      </c>
      <c r="HA87" s="19">
        <f t="shared" si="1057"/>
        <v>-3.2681567078573948E-2</v>
      </c>
      <c r="HB87" s="19">
        <f t="shared" si="1058"/>
        <v>-1.5592202758016871E-2</v>
      </c>
      <c r="HC87" s="19">
        <f t="shared" si="1059"/>
        <v>-2.2581327549382246E-2</v>
      </c>
      <c r="HD87" s="19">
        <f t="shared" si="1060"/>
        <v>-1.626970144345774E-2</v>
      </c>
      <c r="HE87" s="19">
        <f t="shared" si="1061"/>
        <v>-1.4676978952227304E-2</v>
      </c>
      <c r="HF87" s="19">
        <f t="shared" si="1062"/>
        <v>2.4397376794234926E-2</v>
      </c>
      <c r="HG87" s="19">
        <f t="shared" si="1063"/>
        <v>1.8472743789538892E-2</v>
      </c>
      <c r="HH87" s="19">
        <f t="shared" si="1064"/>
        <v>3.5648611467198998E-2</v>
      </c>
      <c r="HI87" s="19">
        <f t="shared" si="1065"/>
        <v>6.7047722159103262E-2</v>
      </c>
      <c r="HJ87" s="19">
        <f t="shared" si="1066"/>
        <v>4.8972826258055546E-2</v>
      </c>
      <c r="HK87" s="19">
        <f t="shared" si="1067"/>
        <v>4.3198733877310769E-2</v>
      </c>
      <c r="HL87" s="19">
        <f t="shared" si="1068"/>
        <v>2.7540827794143796E-2</v>
      </c>
      <c r="HM87" s="19">
        <f t="shared" si="1069"/>
        <v>3.2894069172208384E-2</v>
      </c>
      <c r="HN87" s="19">
        <f t="shared" si="1070"/>
        <v>6.1812209119784578E-2</v>
      </c>
      <c r="HO87" s="19">
        <f t="shared" si="1071"/>
        <v>4.4087272586233128E-2</v>
      </c>
      <c r="HP87" s="19">
        <f t="shared" si="1072"/>
        <v>-8.8285181532256063E-3</v>
      </c>
      <c r="HQ87" s="19">
        <f t="shared" si="1073"/>
        <v>3.0574949412969232E-3</v>
      </c>
      <c r="HR87" s="19">
        <f t="shared" si="1074"/>
        <v>-1.5728458514148613E-2</v>
      </c>
      <c r="HS87" s="19">
        <f t="shared" si="1075"/>
        <v>-9.9519080261264437E-3</v>
      </c>
      <c r="HT87" s="19">
        <f t="shared" si="1076"/>
        <v>-4.9543807571011955E-2</v>
      </c>
      <c r="HU87" s="19">
        <f t="shared" si="1077"/>
        <v>-9.8567070478775998E-2</v>
      </c>
      <c r="HV87" s="19">
        <f t="shared" si="1078"/>
        <v>-0.13021307135840376</v>
      </c>
      <c r="HW87" s="19">
        <f t="shared" si="1079"/>
        <v>-0.14235631516872516</v>
      </c>
      <c r="HX87" s="19">
        <f t="shared" si="1080"/>
        <v>-0.14661013060374506</v>
      </c>
      <c r="HY87" s="19">
        <f t="shared" si="1081"/>
        <v>-0.15358617080122317</v>
      </c>
      <c r="HZ87" s="19">
        <f t="shared" si="1082"/>
        <v>-0.15820271692751331</v>
      </c>
      <c r="IA87" s="19">
        <f t="shared" si="1083"/>
        <v>-0.15652890258437291</v>
      </c>
      <c r="IB87" s="19">
        <f t="shared" si="1084"/>
        <v>-0.1585320904435058</v>
      </c>
      <c r="IC87" s="19">
        <f t="shared" si="1085"/>
        <v>-0.1771453002771991</v>
      </c>
      <c r="ID87" s="19">
        <f t="shared" si="1086"/>
        <v>-0.20452313353973672</v>
      </c>
      <c r="IE87" s="19">
        <f t="shared" si="1087"/>
        <v>-0.25534497108376575</v>
      </c>
      <c r="IF87" s="19">
        <f t="shared" si="1088"/>
        <v>-0.25298143600619194</v>
      </c>
      <c r="IG87" s="19">
        <f t="shared" si="1089"/>
        <v>-0.27138739422319325</v>
      </c>
      <c r="IH87" s="19">
        <f t="shared" si="1090"/>
        <v>-0.25349083955530949</v>
      </c>
      <c r="II87" s="19">
        <f t="shared" si="1091"/>
        <v>-0.19097346047206087</v>
      </c>
      <c r="IJ87" s="19">
        <f t="shared" si="1092"/>
        <v>-0.15322104522712887</v>
      </c>
      <c r="IK87" s="19">
        <f t="shared" si="1093"/>
        <v>-8.438434440632292E-2</v>
      </c>
      <c r="IL87" s="19">
        <f t="shared" si="1094"/>
        <v>-0.13428486577662502</v>
      </c>
      <c r="IM87" s="19">
        <f t="shared" si="1095"/>
        <v>-0.13814869699033716</v>
      </c>
      <c r="IN87" s="19">
        <f t="shared" si="1096"/>
        <v>-0.15933022108140404</v>
      </c>
      <c r="IO87" s="19">
        <f t="shared" si="1097"/>
        <v>-0.16018138772944457</v>
      </c>
      <c r="IP87" s="19">
        <f t="shared" si="1098"/>
        <v>-0.13109747288080142</v>
      </c>
      <c r="IQ87" s="19">
        <f t="shared" si="1099"/>
        <v>-9.6755405884038748E-2</v>
      </c>
      <c r="IR87" s="19">
        <f t="shared" si="1100"/>
        <v>-9.3401153676172965E-2</v>
      </c>
      <c r="IS87" s="19">
        <f t="shared" si="1099"/>
        <v>-0.10580026317559166</v>
      </c>
      <c r="IT87" s="19">
        <f t="shared" si="1099"/>
        <v>-5.0999910911600055E-2</v>
      </c>
      <c r="IU87" s="19">
        <f t="shared" si="1099"/>
        <v>-9.0031052416312485E-2</v>
      </c>
      <c r="IV87" s="19">
        <f t="shared" si="1099"/>
        <v>-0.10428045805696107</v>
      </c>
      <c r="IW87" s="19">
        <f t="shared" si="1099"/>
        <v>-0.16719707034105502</v>
      </c>
      <c r="IX87" s="19">
        <f t="shared" si="1099"/>
        <v>-5.1266701163317219E-2</v>
      </c>
      <c r="IY87" s="19">
        <f t="shared" si="1099"/>
        <v>-0.11732902714723337</v>
      </c>
      <c r="IZ87" s="19">
        <f t="shared" si="1099"/>
        <v>-7.1039085041734173E-2</v>
      </c>
      <c r="JA87" s="19">
        <f t="shared" si="1099"/>
        <v>-1.761168243372091E-2</v>
      </c>
      <c r="JB87" s="19">
        <f t="shared" si="1099"/>
        <v>-2.7323551214018971E-2</v>
      </c>
      <c r="JC87" s="19">
        <f t="shared" si="1099"/>
        <v>3.3198162469393111E-2</v>
      </c>
      <c r="JD87" s="19">
        <f t="shared" si="1099"/>
        <v>5.652346056924995E-2</v>
      </c>
      <c r="JE87" s="19">
        <f t="shared" si="1099"/>
        <v>0.26092780893680168</v>
      </c>
      <c r="JF87" s="19">
        <f t="shared" si="1099"/>
        <v>0.25458434259869356</v>
      </c>
      <c r="JG87" s="19">
        <f t="shared" si="1099"/>
        <v>0.24452984932439326</v>
      </c>
      <c r="JH87" s="19">
        <f t="shared" si="1099"/>
        <v>0.25176498578641326</v>
      </c>
      <c r="JI87" s="19">
        <f t="shared" si="1099"/>
        <v>0.32900055903149861</v>
      </c>
      <c r="JJ87" s="19">
        <f t="shared" si="1099"/>
        <v>0.17422465192947345</v>
      </c>
      <c r="JK87" s="19">
        <f t="shared" si="1099"/>
        <v>0.36461495957737289</v>
      </c>
      <c r="JL87" s="19">
        <f t="shared" si="1099"/>
        <v>0.26483907536936635</v>
      </c>
      <c r="JM87" s="19">
        <f t="shared" si="1099"/>
        <v>0.12792099843979265</v>
      </c>
      <c r="JN87" s="19">
        <f t="shared" si="1101"/>
        <v>0.2300573602030711</v>
      </c>
      <c r="JO87" s="19">
        <f t="shared" si="1101"/>
        <v>0.19243435423771382</v>
      </c>
      <c r="JP87" s="19">
        <f t="shared" si="1101"/>
        <v>0.19598837939847091</v>
      </c>
      <c r="JQ87" s="19">
        <f t="shared" si="1101"/>
        <v>2.5653576620078722E-2</v>
      </c>
      <c r="JR87" s="19">
        <f t="shared" si="1101"/>
        <v>-8.005216206337451E-2</v>
      </c>
      <c r="JS87" s="19">
        <f t="shared" si="1101"/>
        <v>-1.0354553148993473E-2</v>
      </c>
      <c r="JT87" s="19">
        <f t="shared" si="1101"/>
        <v>-2.6285765046828669E-2</v>
      </c>
      <c r="JU87" s="19">
        <f t="shared" si="1101"/>
        <v>-0.13446591433881294</v>
      </c>
      <c r="JV87" s="19">
        <f t="shared" si="1101"/>
        <v>-7.5925000241977347E-2</v>
      </c>
      <c r="JW87" s="19">
        <f t="shared" si="1101"/>
        <v>-0.13540450284331396</v>
      </c>
      <c r="JX87" s="19">
        <f t="shared" si="1101"/>
        <v>-5.5850606526107849E-2</v>
      </c>
      <c r="JY87" s="19">
        <f t="shared" si="1101"/>
        <v>8.0947515150410876E-2</v>
      </c>
      <c r="JZ87" s="19">
        <f t="shared" si="1101"/>
        <v>-4.2803925320370251E-2</v>
      </c>
      <c r="KA87" s="19">
        <f t="shared" si="1101"/>
        <v>-2.8902433506550529E-2</v>
      </c>
      <c r="KB87" s="19">
        <f t="shared" si="1101"/>
        <v>-7.4890326531010687E-2</v>
      </c>
      <c r="KC87" s="19">
        <f t="shared" si="1101"/>
        <v>6.5646712749672709E-2</v>
      </c>
      <c r="KD87" s="19">
        <f t="shared" si="1101"/>
        <v>9.482696621346598E-3</v>
      </c>
      <c r="KE87" s="19">
        <f t="shared" si="1101"/>
        <v>-1.3058244975055033E-2</v>
      </c>
      <c r="KF87" s="19">
        <f t="shared" si="1101"/>
        <v>-3.4611541138222401E-2</v>
      </c>
      <c r="KG87" s="19">
        <f t="shared" si="1101"/>
        <v>6.0775469416578964E-2</v>
      </c>
      <c r="KH87" s="19">
        <f t="shared" si="1101"/>
        <v>2.7342258260732999E-2</v>
      </c>
      <c r="KI87" s="19">
        <f t="shared" si="1101"/>
        <v>6.1772109072853798E-2</v>
      </c>
      <c r="KJ87" s="19">
        <f t="shared" si="1101"/>
        <v>0.1258142872139596</v>
      </c>
      <c r="KK87" s="19">
        <f t="shared" si="1101"/>
        <v>8.1265587855978705E-2</v>
      </c>
      <c r="KL87" s="19">
        <f t="shared" si="1101"/>
        <v>0.16082214042210774</v>
      </c>
      <c r="KM87" s="19">
        <f t="shared" si="1101"/>
        <v>7.5714969837693546E-2</v>
      </c>
      <c r="KN87" s="19">
        <f t="shared" si="1102"/>
        <v>6.3367520012141965E-2</v>
      </c>
      <c r="KO87" s="19">
        <f t="shared" si="1103"/>
        <v>-4.7057189305246494E-2</v>
      </c>
      <c r="KP87" s="19">
        <f t="shared" si="1103"/>
        <v>2.645125443835239E-2</v>
      </c>
      <c r="KQ87" s="19">
        <f t="shared" si="1103"/>
        <v>8.538123350321003E-3</v>
      </c>
      <c r="KR87" s="19">
        <f t="shared" si="1103"/>
        <v>5.5367319515678082E-2</v>
      </c>
      <c r="KS87" s="19">
        <f t="shared" si="1103"/>
        <v>1.35658821438156E-3</v>
      </c>
      <c r="KT87" s="19">
        <f t="shared" si="1103"/>
        <v>-5.166983653559043E-2</v>
      </c>
      <c r="KU87" s="19">
        <f t="shared" si="1103"/>
        <v>-1.0173608921281163E-2</v>
      </c>
      <c r="KV87" s="19">
        <f t="shared" si="1103"/>
        <v>-0.12309946361619795</v>
      </c>
      <c r="KW87" s="19">
        <f t="shared" si="1103"/>
        <v>-0.1311125010254488</v>
      </c>
      <c r="KX87" s="19">
        <f t="shared" si="1103"/>
        <v>-0.12615329622293669</v>
      </c>
      <c r="KY87" s="19">
        <f t="shared" si="1103"/>
        <v>-6.8929854208643393E-2</v>
      </c>
      <c r="KZ87" s="19">
        <f t="shared" si="1103"/>
        <v>-9.3731914993729792E-2</v>
      </c>
      <c r="LA87" s="19">
        <f t="shared" si="1103"/>
        <v>-4.865545215622058E-2</v>
      </c>
      <c r="LB87" s="19">
        <f t="shared" si="1103"/>
        <v>7.0896747209088451E-2</v>
      </c>
      <c r="LC87" s="19">
        <f t="shared" si="1103"/>
        <v>5.3208955184029572E-2</v>
      </c>
      <c r="LD87" s="19">
        <f t="shared" si="1103"/>
        <v>3.2144372056593706E-2</v>
      </c>
      <c r="LE87" s="19">
        <f t="shared" si="1103"/>
        <v>6.5862081279185469E-2</v>
      </c>
      <c r="LF87" s="19">
        <f t="shared" si="1103"/>
        <v>0.10321849159970031</v>
      </c>
      <c r="LG87" s="19">
        <f t="shared" si="1103"/>
        <v>6.5068075085290777E-2</v>
      </c>
      <c r="LH87" s="19">
        <f t="shared" si="1103"/>
        <v>0.114203245538542</v>
      </c>
      <c r="LI87" s="19">
        <f t="shared" si="1103"/>
        <v>0.12567988399353158</v>
      </c>
      <c r="LJ87" s="19">
        <f t="shared" si="1103"/>
        <v>0.10476372220754659</v>
      </c>
      <c r="LK87" s="19">
        <f t="shared" si="1103"/>
        <v>7.3316068319818406E-2</v>
      </c>
      <c r="LL87" s="19">
        <f t="shared" si="1103"/>
        <v>0.10304609408416288</v>
      </c>
      <c r="LM87" s="19">
        <f t="shared" si="1103"/>
        <v>0.10766194742678548</v>
      </c>
      <c r="LN87" s="19">
        <f t="shared" si="1103"/>
        <v>3.1768023979056981E-2</v>
      </c>
      <c r="LO87" s="19">
        <f t="shared" si="1103"/>
        <v>8.6609847882450408E-2</v>
      </c>
      <c r="LP87" s="19">
        <f t="shared" si="1103"/>
        <v>7.896820931001014E-2</v>
      </c>
      <c r="LQ87" s="19">
        <f t="shared" si="1103"/>
        <v>0.10249376268483346</v>
      </c>
      <c r="LR87" s="19">
        <f t="shared" si="1103"/>
        <v>7.1318326225267459E-2</v>
      </c>
      <c r="LS87" s="19">
        <f t="shared" si="1103"/>
        <v>1.1498800725865399E-2</v>
      </c>
      <c r="LT87" s="19">
        <f t="shared" si="1103"/>
        <v>2.9375630767025873E-2</v>
      </c>
      <c r="LU87" s="19">
        <f t="shared" si="1103"/>
        <v>-9.4832479554293192E-2</v>
      </c>
      <c r="LV87" s="19">
        <f t="shared" si="1103"/>
        <v>-0.14964195442840533</v>
      </c>
      <c r="LW87" s="19">
        <f t="shared" si="1103"/>
        <v>-7.7724764692937987E-2</v>
      </c>
      <c r="LX87" s="19">
        <f t="shared" si="1103"/>
        <v>-1.2528758454823707E-2</v>
      </c>
      <c r="LY87" s="19">
        <f t="shared" si="1106"/>
        <v>-3.0062930605175509E-2</v>
      </c>
      <c r="LZ87" s="19">
        <f t="shared" si="1106"/>
        <v>-4.2842028592339765E-2</v>
      </c>
      <c r="MA87" s="19">
        <f t="shared" si="1106"/>
        <v>-6.5756533159106567E-2</v>
      </c>
      <c r="MB87" s="19">
        <f t="shared" si="1106"/>
        <v>-7.2935755276945402E-2</v>
      </c>
      <c r="MC87" s="19">
        <f t="shared" si="1106"/>
        <v>-7.3805982099496403E-2</v>
      </c>
      <c r="MD87" s="19">
        <f t="shared" si="1106"/>
        <v>-1.3027026072093162E-2</v>
      </c>
      <c r="ME87" s="19">
        <f t="shared" si="1106"/>
        <v>-7.411838800557069E-3</v>
      </c>
      <c r="MF87" s="19">
        <f t="shared" si="1106"/>
        <v>1.9599970066151773E-2</v>
      </c>
      <c r="MG87" s="19">
        <f t="shared" si="1106"/>
        <v>0.1482928244845263</v>
      </c>
      <c r="MH87" s="19">
        <f t="shared" si="1106"/>
        <v>0.20263917539846665</v>
      </c>
      <c r="MI87" s="19">
        <f t="shared" si="1106"/>
        <v>0.13249724690121001</v>
      </c>
      <c r="MJ87" s="19">
        <f t="shared" si="1106"/>
        <v>0.12107579514576661</v>
      </c>
      <c r="MK87" s="19">
        <f t="shared" si="1106"/>
        <v>9.5116562847689101E-2</v>
      </c>
      <c r="ML87" s="19">
        <f t="shared" si="1106"/>
        <v>0.13006223409192663</v>
      </c>
      <c r="MM87" s="19">
        <f t="shared" si="1106"/>
        <v>3.5164508770896274E-2</v>
      </c>
      <c r="MN87" s="19">
        <f t="shared" si="1106"/>
        <v>0.14689759240453104</v>
      </c>
      <c r="MO87" s="19">
        <f t="shared" si="1106"/>
        <v>8.3533931013556106E-2</v>
      </c>
      <c r="MP87" s="19">
        <f t="shared" si="1106"/>
        <v>4.1267034787864532E-2</v>
      </c>
      <c r="MQ87" s="19">
        <f t="shared" si="1106"/>
        <v>-9.5829709629352555E-3</v>
      </c>
      <c r="MR87" s="19">
        <f t="shared" si="1106"/>
        <v>-2.1550222618394677E-2</v>
      </c>
      <c r="MS87" s="19">
        <f t="shared" si="1106"/>
        <v>-4.6871272601854974E-2</v>
      </c>
      <c r="MT87" s="19">
        <f t="shared" si="1106"/>
        <v>-3.405523130436483E-2</v>
      </c>
      <c r="MU87" s="19">
        <f t="shared" si="1106"/>
        <v>-5.1632878069724053E-2</v>
      </c>
      <c r="MV87" s="19">
        <f t="shared" si="1106"/>
        <v>-5.9145561194026697E-2</v>
      </c>
      <c r="MW87" s="19">
        <f t="shared" si="1106"/>
        <v>-5.8689906409012504E-2</v>
      </c>
      <c r="MX87" s="19">
        <f t="shared" si="1106"/>
        <v>-7.9288736491371692E-2</v>
      </c>
      <c r="MY87" s="19">
        <f t="shared" si="1106"/>
        <v>-1.9920659460349377E-2</v>
      </c>
      <c r="MZ87" s="19">
        <f t="shared" si="1106"/>
        <v>-0.11147554297765083</v>
      </c>
      <c r="NA87" s="19">
        <f t="shared" si="1106"/>
        <v>-0.14248121237632794</v>
      </c>
      <c r="NB87" s="19">
        <f t="shared" si="1106"/>
        <v>-0.13019910398730317</v>
      </c>
      <c r="NC87" s="19">
        <f t="shared" si="1106"/>
        <v>-7.1757645971762707E-2</v>
      </c>
      <c r="ND87" s="19">
        <f t="shared" si="1106"/>
        <v>-0.11406802434404129</v>
      </c>
      <c r="NE87" s="19">
        <f t="shared" si="1106"/>
        <v>-0.1090546250095481</v>
      </c>
      <c r="NF87" s="19">
        <f t="shared" si="1106"/>
        <v>-0.16153348664288791</v>
      </c>
      <c r="NG87" s="19">
        <f t="shared" si="1106"/>
        <v>-0.18578524004435903</v>
      </c>
      <c r="NH87" s="19">
        <f t="shared" si="1105"/>
        <v>-0.16901983592080794</v>
      </c>
      <c r="NI87" s="19">
        <f t="shared" si="1105"/>
        <v>-0.12638856750044658</v>
      </c>
      <c r="NJ87" s="19">
        <f t="shared" si="1105"/>
        <v>-0.11426703371559499</v>
      </c>
      <c r="NK87" s="19">
        <f t="shared" si="1105"/>
        <v>-0.17953843287328564</v>
      </c>
      <c r="NL87" s="19">
        <f t="shared" si="1105"/>
        <v>-0.1326788076715737</v>
      </c>
      <c r="NM87" s="19">
        <f t="shared" si="1105"/>
        <v>-0.10645218630651709</v>
      </c>
      <c r="NN87" s="19">
        <f t="shared" si="1105"/>
        <v>-9.2223099870923697E-2</v>
      </c>
      <c r="NO87" s="19">
        <f t="shared" si="1105"/>
        <v>-5.3470273736468399E-2</v>
      </c>
      <c r="NP87" s="19">
        <f t="shared" si="1105"/>
        <v>-4.3327096723464464E-3</v>
      </c>
      <c r="NQ87" s="19">
        <f t="shared" si="1105"/>
        <v>2.72025068105608E-2</v>
      </c>
      <c r="NR87" s="19">
        <f t="shared" si="1105"/>
        <v>7.8061041485679716E-2</v>
      </c>
      <c r="NS87" s="19">
        <f t="shared" si="1105"/>
        <v>0.13866689761765083</v>
      </c>
      <c r="NT87" s="19">
        <f t="shared" si="1105"/>
        <v>3.2574198297419477E-2</v>
      </c>
      <c r="NU87" s="19">
        <f t="shared" si="1105"/>
        <v>6.7995101322513074E-2</v>
      </c>
    </row>
    <row r="88" spans="1:385" ht="15.5" outlineLevel="1" thickBot="1" x14ac:dyDescent="0.9">
      <c r="A88" s="11" t="s">
        <v>23</v>
      </c>
      <c r="B88" s="18" t="s">
        <v>3</v>
      </c>
      <c r="C88" s="18" t="s">
        <v>3</v>
      </c>
      <c r="D88" s="18" t="s">
        <v>3</v>
      </c>
      <c r="E88" s="18" t="s">
        <v>3</v>
      </c>
      <c r="F88" s="18" t="s">
        <v>3</v>
      </c>
      <c r="G88" s="18" t="s">
        <v>3</v>
      </c>
      <c r="H88" s="18" t="s">
        <v>3</v>
      </c>
      <c r="I88" s="18" t="s">
        <v>3</v>
      </c>
      <c r="J88" s="18" t="s">
        <v>3</v>
      </c>
      <c r="K88" s="18" t="s">
        <v>3</v>
      </c>
      <c r="L88" s="18" t="s">
        <v>3</v>
      </c>
      <c r="M88" s="18" t="s">
        <v>3</v>
      </c>
      <c r="N88" s="18" t="s">
        <v>3</v>
      </c>
      <c r="O88" s="18" t="s">
        <v>3</v>
      </c>
      <c r="P88" s="18" t="s">
        <v>3</v>
      </c>
      <c r="Q88" s="18" t="s">
        <v>3</v>
      </c>
      <c r="R88" s="18" t="s">
        <v>3</v>
      </c>
      <c r="S88" s="18" t="s">
        <v>3</v>
      </c>
      <c r="T88" s="18" t="s">
        <v>3</v>
      </c>
      <c r="U88" s="18" t="s">
        <v>3</v>
      </c>
      <c r="V88" s="18" t="s">
        <v>3</v>
      </c>
      <c r="W88" s="18" t="s">
        <v>3</v>
      </c>
      <c r="X88" s="18" t="s">
        <v>3</v>
      </c>
      <c r="Y88" s="18" t="s">
        <v>3</v>
      </c>
      <c r="Z88" s="18" t="s">
        <v>3</v>
      </c>
      <c r="AA88" s="18" t="s">
        <v>3</v>
      </c>
      <c r="AB88" s="18" t="s">
        <v>3</v>
      </c>
      <c r="AC88" s="18" t="s">
        <v>3</v>
      </c>
      <c r="AD88" s="18" t="s">
        <v>3</v>
      </c>
      <c r="AE88" s="18" t="s">
        <v>3</v>
      </c>
      <c r="AF88" s="18" t="s">
        <v>3</v>
      </c>
      <c r="AG88" s="18" t="s">
        <v>3</v>
      </c>
      <c r="AH88" s="18" t="s">
        <v>3</v>
      </c>
      <c r="AI88" s="18" t="s">
        <v>3</v>
      </c>
      <c r="AJ88" s="18" t="s">
        <v>3</v>
      </c>
      <c r="AK88" s="18" t="s">
        <v>3</v>
      </c>
      <c r="AL88" s="18" t="s">
        <v>3</v>
      </c>
      <c r="AM88" s="18" t="s">
        <v>3</v>
      </c>
      <c r="AN88" s="18" t="s">
        <v>3</v>
      </c>
      <c r="AO88" s="18" t="s">
        <v>3</v>
      </c>
      <c r="AP88" s="18" t="s">
        <v>3</v>
      </c>
      <c r="AQ88" s="18" t="s">
        <v>3</v>
      </c>
      <c r="AR88" s="18" t="s">
        <v>3</v>
      </c>
      <c r="AS88" s="18" t="s">
        <v>3</v>
      </c>
      <c r="AT88" s="18" t="s">
        <v>3</v>
      </c>
      <c r="AU88" s="18" t="s">
        <v>3</v>
      </c>
      <c r="AV88" s="18" t="s">
        <v>3</v>
      </c>
      <c r="AW88" s="18" t="s">
        <v>3</v>
      </c>
      <c r="AX88" s="18" t="s">
        <v>3</v>
      </c>
      <c r="AY88" s="18" t="s">
        <v>3</v>
      </c>
      <c r="AZ88" s="18" t="s">
        <v>3</v>
      </c>
      <c r="BA88" s="18" t="s">
        <v>3</v>
      </c>
      <c r="BB88" s="18" t="s">
        <v>3</v>
      </c>
      <c r="BC88" s="18" t="s">
        <v>3</v>
      </c>
      <c r="BD88" s="18" t="s">
        <v>3</v>
      </c>
      <c r="BE88" s="18" t="s">
        <v>3</v>
      </c>
      <c r="BF88" s="18" t="s">
        <v>3</v>
      </c>
      <c r="BG88" s="18" t="s">
        <v>3</v>
      </c>
      <c r="BH88" s="18" t="s">
        <v>3</v>
      </c>
      <c r="BI88" s="18" t="s">
        <v>3</v>
      </c>
      <c r="BJ88" s="18" t="s">
        <v>3</v>
      </c>
      <c r="BK88" s="18" t="s">
        <v>3</v>
      </c>
      <c r="BL88" s="18" t="s">
        <v>3</v>
      </c>
      <c r="BM88" s="18" t="s">
        <v>3</v>
      </c>
      <c r="BN88" s="18" t="s">
        <v>3</v>
      </c>
      <c r="BO88" s="18" t="s">
        <v>3</v>
      </c>
      <c r="BP88" s="18" t="s">
        <v>3</v>
      </c>
      <c r="BQ88" s="18" t="s">
        <v>3</v>
      </c>
      <c r="BR88" s="18" t="s">
        <v>3</v>
      </c>
      <c r="BS88" s="18" t="s">
        <v>3</v>
      </c>
      <c r="BT88" s="18" t="s">
        <v>3</v>
      </c>
      <c r="BU88" s="18">
        <f t="shared" si="921"/>
        <v>0.11609701339857215</v>
      </c>
      <c r="BV88" s="18">
        <f t="shared" si="922"/>
        <v>6.6352602464977428E-2</v>
      </c>
      <c r="BW88" s="18">
        <f t="shared" si="923"/>
        <v>3.8298604498323341E-2</v>
      </c>
      <c r="BX88" s="18">
        <f t="shared" si="924"/>
        <v>-0.10376344916069768</v>
      </c>
      <c r="BY88" s="18">
        <f t="shared" si="925"/>
        <v>-0.13661040144971104</v>
      </c>
      <c r="BZ88" s="18">
        <f t="shared" si="926"/>
        <v>-4.8415867000477397E-2</v>
      </c>
      <c r="CA88" s="18">
        <f t="shared" si="927"/>
        <v>1.7571721926016526E-2</v>
      </c>
      <c r="CB88" s="18">
        <f t="shared" si="928"/>
        <v>-2.1628650481723244E-2</v>
      </c>
      <c r="CC88" s="18">
        <f t="shared" si="929"/>
        <v>-0.10737957099228812</v>
      </c>
      <c r="CD88" s="18">
        <f t="shared" si="930"/>
        <v>-5.3649902111770786E-2</v>
      </c>
      <c r="CE88" s="18">
        <f t="shared" si="931"/>
        <v>3.5402987077408188E-2</v>
      </c>
      <c r="CF88" s="18">
        <f t="shared" si="932"/>
        <v>2.780244888566985E-3</v>
      </c>
      <c r="CG88" s="18">
        <f t="shared" si="933"/>
        <v>7.8940999913298393E-2</v>
      </c>
      <c r="CH88" s="18">
        <f t="shared" si="934"/>
        <v>-0.25681675316829655</v>
      </c>
      <c r="CI88" s="18">
        <f t="shared" si="935"/>
        <v>-0.19573206850458702</v>
      </c>
      <c r="CJ88" s="18">
        <f t="shared" si="936"/>
        <v>-7.0890401895396415E-2</v>
      </c>
      <c r="CK88" s="18">
        <f t="shared" si="937"/>
        <v>2.4324361028203123E-2</v>
      </c>
      <c r="CL88" s="18">
        <f t="shared" si="938"/>
        <v>-0.18979856984053112</v>
      </c>
      <c r="CM88" s="18">
        <f t="shared" si="939"/>
        <v>-0.25955537138884888</v>
      </c>
      <c r="CN88" s="18">
        <f t="shared" si="940"/>
        <v>-0.20360570363896302</v>
      </c>
      <c r="CO88" s="18">
        <f t="shared" si="941"/>
        <v>-0.14993107240660586</v>
      </c>
      <c r="CP88" s="18">
        <f t="shared" si="942"/>
        <v>-0.14531622534358823</v>
      </c>
      <c r="CQ88" s="18">
        <f t="shared" si="943"/>
        <v>-0.15961697337273772</v>
      </c>
      <c r="CR88" s="18">
        <f t="shared" si="944"/>
        <v>-3.8437797645342608E-2</v>
      </c>
      <c r="CS88" s="18">
        <f t="shared" si="945"/>
        <v>-3.6600732013561954E-2</v>
      </c>
      <c r="CT88" s="18">
        <f t="shared" si="946"/>
        <v>0.12329499465975324</v>
      </c>
      <c r="CU88" s="18">
        <f t="shared" si="947"/>
        <v>5.607652794723883E-2</v>
      </c>
      <c r="CV88" s="18">
        <f t="shared" si="948"/>
        <v>6.6417344106554532E-2</v>
      </c>
      <c r="CW88" s="18">
        <f t="shared" si="949"/>
        <v>4.5093015527149616E-2</v>
      </c>
      <c r="CX88" s="18">
        <f t="shared" si="950"/>
        <v>0.22107238904827931</v>
      </c>
      <c r="CY88" s="18">
        <f t="shared" si="951"/>
        <v>0.37807350204749168</v>
      </c>
      <c r="CZ88" s="18">
        <f t="shared" si="952"/>
        <v>0.33912269457513045</v>
      </c>
      <c r="DA88" s="18">
        <f t="shared" si="953"/>
        <v>0.28750908728897273</v>
      </c>
      <c r="DB88" s="18">
        <f t="shared" si="954"/>
        <v>0.25110904242110865</v>
      </c>
      <c r="DC88" s="18">
        <f t="shared" si="955"/>
        <v>0.23362213222587869</v>
      </c>
      <c r="DD88" s="18">
        <f t="shared" si="956"/>
        <v>0.17900220927055255</v>
      </c>
      <c r="DE88" s="18">
        <f t="shared" si="957"/>
        <v>0.27149201943096823</v>
      </c>
      <c r="DF88" s="18">
        <f t="shared" si="958"/>
        <v>0.53983252881300436</v>
      </c>
      <c r="DG88" s="18">
        <f t="shared" si="959"/>
        <v>0.36293504397775989</v>
      </c>
      <c r="DH88" s="18">
        <f t="shared" si="960"/>
        <v>0.31324086956009833</v>
      </c>
      <c r="DI88" s="18">
        <f t="shared" si="961"/>
        <v>0.13267653715354211</v>
      </c>
      <c r="DJ88" s="18">
        <f t="shared" si="962"/>
        <v>0.12953107127711649</v>
      </c>
      <c r="DK88" s="18">
        <f t="shared" si="963"/>
        <v>8.8265377056720107E-2</v>
      </c>
      <c r="DL88" s="18">
        <f t="shared" si="964"/>
        <v>0.11437207547938533</v>
      </c>
      <c r="DM88" s="18">
        <f t="shared" si="965"/>
        <v>0.20149542720714453</v>
      </c>
      <c r="DN88" s="18">
        <f t="shared" si="966"/>
        <v>0.15445034504878996</v>
      </c>
      <c r="DO88" s="18">
        <f t="shared" si="967"/>
        <v>7.5044419413436536E-2</v>
      </c>
      <c r="DP88" s="18">
        <f t="shared" si="968"/>
        <v>-7.7944130886944518E-2</v>
      </c>
      <c r="DQ88" s="18">
        <f t="shared" si="969"/>
        <v>-2.3872282811846057E-2</v>
      </c>
      <c r="DR88" s="18">
        <f t="shared" si="970"/>
        <v>-0.12406367274771202</v>
      </c>
      <c r="DS88" s="18">
        <f t="shared" si="971"/>
        <v>-3.6237244962823878E-2</v>
      </c>
      <c r="DT88" s="18">
        <f t="shared" si="972"/>
        <v>1.1632549831531502E-2</v>
      </c>
      <c r="DU88" s="18">
        <f t="shared" si="973"/>
        <v>0.14134183658938304</v>
      </c>
      <c r="DV88" s="18">
        <f t="shared" si="974"/>
        <v>0.27321642293398218</v>
      </c>
      <c r="DW88" s="18">
        <f t="shared" si="975"/>
        <v>0.28241350719599212</v>
      </c>
      <c r="DX88" s="18">
        <f t="shared" si="976"/>
        <v>9.8283468860554724E-2</v>
      </c>
      <c r="DY88" s="18">
        <f t="shared" si="977"/>
        <v>4.9972877525885862E-2</v>
      </c>
      <c r="DZ88" s="18">
        <f t="shared" si="978"/>
        <v>8.6040707230857105E-2</v>
      </c>
      <c r="EA88" s="18">
        <f t="shared" si="979"/>
        <v>0.15391431574229619</v>
      </c>
      <c r="EB88" s="18">
        <f t="shared" si="980"/>
        <v>0.30263470767054157</v>
      </c>
      <c r="EC88" s="18">
        <f t="shared" si="981"/>
        <v>4.1448950264141304E-2</v>
      </c>
      <c r="ED88" s="18">
        <f t="shared" si="982"/>
        <v>7.8492071716509404E-2</v>
      </c>
      <c r="EE88" s="18">
        <f t="shared" si="983"/>
        <v>8.0980680485296164E-2</v>
      </c>
      <c r="EF88" s="18">
        <f t="shared" si="984"/>
        <v>-7.8259791613497276E-2</v>
      </c>
      <c r="EG88" s="18">
        <f t="shared" si="985"/>
        <v>-0.25056659204189835</v>
      </c>
      <c r="EH88" s="18">
        <f t="shared" si="986"/>
        <v>-0.31550524622825615</v>
      </c>
      <c r="EI88" s="18">
        <f t="shared" si="987"/>
        <v>-0.31647351218647557</v>
      </c>
      <c r="EJ88" s="18">
        <f t="shared" si="988"/>
        <v>-0.16565795375648651</v>
      </c>
      <c r="EK88" s="18">
        <f t="shared" si="989"/>
        <v>-0.13122296104608655</v>
      </c>
      <c r="EL88" s="18">
        <f t="shared" si="990"/>
        <v>-8.4850846064545404E-2</v>
      </c>
      <c r="EM88" s="18">
        <f t="shared" si="991"/>
        <v>-0.1101354458166055</v>
      </c>
      <c r="EN88" s="18">
        <f t="shared" si="992"/>
        <v>-0.13330242770612033</v>
      </c>
      <c r="EO88" s="18">
        <f t="shared" si="993"/>
        <v>-2.3036173996587972E-2</v>
      </c>
      <c r="EP88" s="18">
        <f t="shared" si="994"/>
        <v>-4.9321537166517881E-2</v>
      </c>
      <c r="EQ88" s="18">
        <f t="shared" si="995"/>
        <v>-6.497996497752323E-2</v>
      </c>
      <c r="ER88" s="18">
        <f t="shared" si="996"/>
        <v>-1.6287371450657062E-2</v>
      </c>
      <c r="ES88" s="18">
        <f t="shared" si="997"/>
        <v>0.21087963557738587</v>
      </c>
      <c r="ET88" s="18">
        <f t="shared" si="998"/>
        <v>0.19104736299720337</v>
      </c>
      <c r="EU88" s="18">
        <f t="shared" si="999"/>
        <v>0.20965767209068376</v>
      </c>
      <c r="EV88" s="18">
        <f t="shared" si="1000"/>
        <v>7.2073374496728349E-4</v>
      </c>
      <c r="EW88" s="18">
        <f t="shared" si="1001"/>
        <v>-5.0791834102475231E-2</v>
      </c>
      <c r="EX88" s="18">
        <f t="shared" si="1002"/>
        <v>-0.12404355238104492</v>
      </c>
      <c r="EY88" s="18">
        <f t="shared" si="1003"/>
        <v>-8.5669138213960494E-2</v>
      </c>
      <c r="EZ88" s="18">
        <f t="shared" si="1004"/>
        <v>-0.13083651473951496</v>
      </c>
      <c r="FA88" s="18">
        <f t="shared" si="1005"/>
        <v>-0.16605783016614573</v>
      </c>
      <c r="FB88" s="18">
        <f t="shared" si="1006"/>
        <v>-8.6845053918387927E-2</v>
      </c>
      <c r="FC88" s="18">
        <f t="shared" si="1007"/>
        <v>-8.9555063794098944E-2</v>
      </c>
      <c r="FD88" s="18">
        <f t="shared" si="1008"/>
        <v>-4.0043077912979008E-3</v>
      </c>
      <c r="FE88" s="18">
        <f t="shared" si="1009"/>
        <v>-0.10471490875722222</v>
      </c>
      <c r="FF88" s="18">
        <f t="shared" si="1010"/>
        <v>-8.8442069105940879E-2</v>
      </c>
      <c r="FG88" s="18">
        <f t="shared" si="1011"/>
        <v>-8.1823890873017002E-2</v>
      </c>
      <c r="FH88" s="18">
        <f t="shared" si="1012"/>
        <v>4.674039067611746E-2</v>
      </c>
      <c r="FI88" s="18">
        <f t="shared" si="1013"/>
        <v>6.9933726100520843E-2</v>
      </c>
      <c r="FJ88" s="18">
        <f t="shared" si="1014"/>
        <v>0.10647226552551969</v>
      </c>
      <c r="FK88" s="18">
        <f t="shared" si="1015"/>
        <v>0.12007456348307111</v>
      </c>
      <c r="FL88" s="18">
        <f t="shared" si="1016"/>
        <v>0.24026999117956405</v>
      </c>
      <c r="FM88" s="18">
        <f t="shared" si="1017"/>
        <v>0.23889820236261983</v>
      </c>
      <c r="FN88" s="18">
        <f t="shared" si="1018"/>
        <v>0.10004782031956583</v>
      </c>
      <c r="FO88" s="18">
        <f t="shared" si="1019"/>
        <v>-5.2920760407640377E-2</v>
      </c>
      <c r="FP88" s="18">
        <f t="shared" si="1020"/>
        <v>4.9902649347675299E-2</v>
      </c>
      <c r="FQ88" s="18">
        <f t="shared" si="1021"/>
        <v>0.16773440434962072</v>
      </c>
      <c r="FR88" s="18">
        <f t="shared" si="1022"/>
        <v>0.19567728211543844</v>
      </c>
      <c r="FS88" s="18">
        <f t="shared" si="1023"/>
        <v>7.4257802011593377E-2</v>
      </c>
      <c r="FT88" s="18">
        <f t="shared" si="1024"/>
        <v>-5.1605539290345392E-2</v>
      </c>
      <c r="FU88" s="18">
        <f t="shared" si="1025"/>
        <v>-6.907517000631036E-2</v>
      </c>
      <c r="FV88" s="18">
        <f t="shared" si="1026"/>
        <v>-3.8840041741623588E-2</v>
      </c>
      <c r="FW88" s="18">
        <f t="shared" si="1027"/>
        <v>0.11398657667838208</v>
      </c>
      <c r="FX88" s="18">
        <f t="shared" si="1028"/>
        <v>-0.11909557029644224</v>
      </c>
      <c r="FY88" s="18">
        <f t="shared" si="1029"/>
        <v>-4.5073034263359624E-2</v>
      </c>
      <c r="FZ88" s="18">
        <f t="shared" si="1030"/>
        <v>9.2355190274174603E-2</v>
      </c>
      <c r="GA88" s="18">
        <f t="shared" si="1031"/>
        <v>0.26197161441804684</v>
      </c>
      <c r="GB88" s="18">
        <f t="shared" si="1032"/>
        <v>0.15587353909554968</v>
      </c>
      <c r="GC88" s="18">
        <f t="shared" si="1033"/>
        <v>0.12138997462888979</v>
      </c>
      <c r="GD88" s="18">
        <f t="shared" si="1034"/>
        <v>0.15104728085312891</v>
      </c>
      <c r="GE88" s="18">
        <f t="shared" si="1035"/>
        <v>0.2066420580438737</v>
      </c>
      <c r="GF88" s="18">
        <f t="shared" si="1036"/>
        <v>0.27344364830181234</v>
      </c>
      <c r="GG88" s="18">
        <f t="shared" si="1037"/>
        <v>0.31039253924176191</v>
      </c>
      <c r="GH88" s="18">
        <f t="shared" si="1038"/>
        <v>0.19735175383637404</v>
      </c>
      <c r="GI88" s="18">
        <f t="shared" si="1039"/>
        <v>3.2074110395466482E-2</v>
      </c>
      <c r="GJ88" s="18">
        <f t="shared" si="1040"/>
        <v>0.26953296503045698</v>
      </c>
      <c r="GK88" s="18">
        <f t="shared" si="1041"/>
        <v>0.17327099617110919</v>
      </c>
      <c r="GL88" s="18">
        <f t="shared" si="1042"/>
        <v>0.13032520611340059</v>
      </c>
      <c r="GM88" s="18">
        <f t="shared" si="1043"/>
        <v>6.7385416395792763E-2</v>
      </c>
      <c r="GN88" s="18">
        <f t="shared" si="1044"/>
        <v>7.5015080119254174E-2</v>
      </c>
      <c r="GO88" s="18">
        <f t="shared" si="1045"/>
        <v>5.2983407988397513E-2</v>
      </c>
      <c r="GP88" s="18">
        <f t="shared" si="1046"/>
        <v>-7.1410186784431118E-2</v>
      </c>
      <c r="GQ88" s="18">
        <f t="shared" si="1047"/>
        <v>-2.0781387220108249E-2</v>
      </c>
      <c r="GR88" s="18">
        <f t="shared" si="1048"/>
        <v>1.1114676353560116E-2</v>
      </c>
      <c r="GS88" s="18">
        <f t="shared" si="1049"/>
        <v>-3.1449853755512569E-2</v>
      </c>
      <c r="GT88" s="18">
        <f t="shared" si="1050"/>
        <v>3.1392414311569583E-2</v>
      </c>
      <c r="GU88" s="18">
        <f t="shared" si="1051"/>
        <v>1.0359253187817163E-3</v>
      </c>
      <c r="GV88" s="18">
        <f t="shared" si="1052"/>
        <v>2.6146328574180755E-2</v>
      </c>
      <c r="GW88" s="18">
        <f t="shared" si="1053"/>
        <v>-4.2512602988306725E-2</v>
      </c>
      <c r="GX88" s="18">
        <f t="shared" si="1054"/>
        <v>-6.314152887690605E-2</v>
      </c>
      <c r="GY88" s="18">
        <f t="shared" si="1055"/>
        <v>-3.3975401198278687E-2</v>
      </c>
      <c r="GZ88" s="18">
        <f t="shared" si="1056"/>
        <v>-3.9489473955827914E-2</v>
      </c>
      <c r="HA88" s="18">
        <f t="shared" si="1057"/>
        <v>-5.5217578681238111E-2</v>
      </c>
      <c r="HB88" s="18">
        <f t="shared" si="1058"/>
        <v>-1.954579804261225E-2</v>
      </c>
      <c r="HC88" s="18">
        <f t="shared" si="1059"/>
        <v>1.0362838859921952E-2</v>
      </c>
      <c r="HD88" s="18">
        <f t="shared" si="1060"/>
        <v>-2.1726965337346527E-2</v>
      </c>
      <c r="HE88" s="18">
        <f t="shared" si="1061"/>
        <v>-1.2920794037298178E-2</v>
      </c>
      <c r="HF88" s="18">
        <f t="shared" si="1062"/>
        <v>3.8758204670753083E-2</v>
      </c>
      <c r="HG88" s="18">
        <f t="shared" si="1063"/>
        <v>1.3084941441581011E-2</v>
      </c>
      <c r="HH88" s="18">
        <f t="shared" si="1064"/>
        <v>-1.0852914516260803E-2</v>
      </c>
      <c r="HI88" s="18">
        <f t="shared" si="1065"/>
        <v>9.572572188563333E-2</v>
      </c>
      <c r="HJ88" s="18">
        <f t="shared" si="1066"/>
        <v>5.0371486290148981E-2</v>
      </c>
      <c r="HK88" s="18">
        <f t="shared" si="1067"/>
        <v>6.0058583844335711E-2</v>
      </c>
      <c r="HL88" s="18">
        <f t="shared" si="1068"/>
        <v>-1.2772186034204713E-2</v>
      </c>
      <c r="HM88" s="18">
        <f t="shared" si="1069"/>
        <v>1.0400836384270473E-2</v>
      </c>
      <c r="HN88" s="18">
        <f t="shared" si="1070"/>
        <v>5.2018440813098143E-2</v>
      </c>
      <c r="HO88" s="18">
        <f t="shared" si="1071"/>
        <v>1.114372324522539E-2</v>
      </c>
      <c r="HP88" s="18">
        <f t="shared" si="1072"/>
        <v>1.1091607189008146E-2</v>
      </c>
      <c r="HQ88" s="18">
        <f t="shared" si="1073"/>
        <v>1.1681228889960149E-2</v>
      </c>
      <c r="HR88" s="18">
        <f t="shared" si="1074"/>
        <v>-6.5139438146230022E-2</v>
      </c>
      <c r="HS88" s="18">
        <f t="shared" si="1075"/>
        <v>-3.0929511003705223E-2</v>
      </c>
      <c r="HT88" s="18">
        <f t="shared" si="1076"/>
        <v>-5.8488387816524545E-2</v>
      </c>
      <c r="HU88" s="18">
        <f t="shared" si="1077"/>
        <v>-0.1711116771220943</v>
      </c>
      <c r="HV88" s="18">
        <f t="shared" si="1078"/>
        <v>-0.11857610213785486</v>
      </c>
      <c r="HW88" s="18">
        <f t="shared" si="1079"/>
        <v>-0.17523004098760631</v>
      </c>
      <c r="HX88" s="18">
        <f t="shared" si="1080"/>
        <v>-0.15902555013483122</v>
      </c>
      <c r="HY88" s="18">
        <f t="shared" si="1081"/>
        <v>-0.14791589999508559</v>
      </c>
      <c r="HZ88" s="18">
        <f t="shared" si="1082"/>
        <v>-0.12058914028596179</v>
      </c>
      <c r="IA88" s="18">
        <f t="shared" si="1083"/>
        <v>-0.15760930997104294</v>
      </c>
      <c r="IB88" s="18">
        <f t="shared" si="1084"/>
        <v>-0.18510720030238792</v>
      </c>
      <c r="IC88" s="18">
        <f t="shared" si="1085"/>
        <v>-0.206695978222594</v>
      </c>
      <c r="ID88" s="18">
        <f t="shared" si="1086"/>
        <v>-0.19845127544359076</v>
      </c>
      <c r="IE88" s="18">
        <f t="shared" si="1087"/>
        <v>-0.25303525633235924</v>
      </c>
      <c r="IF88" s="18">
        <f t="shared" si="1088"/>
        <v>-0.28337430638008843</v>
      </c>
      <c r="IG88" s="18">
        <f t="shared" si="1089"/>
        <v>-0.24867093310019317</v>
      </c>
      <c r="IH88" s="18">
        <f t="shared" si="1090"/>
        <v>-0.29191466353317197</v>
      </c>
      <c r="II88" s="18">
        <f t="shared" si="1091"/>
        <v>-0.21161592600617274</v>
      </c>
      <c r="IJ88" s="18">
        <f t="shared" si="1092"/>
        <v>-0.19042047883774427</v>
      </c>
      <c r="IK88" s="18">
        <f t="shared" si="1093"/>
        <v>-0.10933083750329931</v>
      </c>
      <c r="IL88" s="18">
        <f t="shared" si="1094"/>
        <v>-0.11152841874201558</v>
      </c>
      <c r="IM88" s="18">
        <f t="shared" si="1095"/>
        <v>-4.3792361717934436E-2</v>
      </c>
      <c r="IN88" s="18">
        <f t="shared" si="1096"/>
        <v>-0.12122216877536063</v>
      </c>
      <c r="IO88" s="18">
        <f t="shared" si="1097"/>
        <v>-0.10815011127946983</v>
      </c>
      <c r="IP88" s="18">
        <f t="shared" si="1098"/>
        <v>-0.12816488557726424</v>
      </c>
      <c r="IQ88" s="18">
        <f t="shared" si="1099"/>
        <v>-0.10542115234507599</v>
      </c>
      <c r="IR88" s="18">
        <f t="shared" si="1100"/>
        <v>-7.3067619066382372E-2</v>
      </c>
      <c r="IS88" s="18">
        <f t="shared" si="1099"/>
        <v>-4.9824531978770681E-2</v>
      </c>
      <c r="IT88" s="18">
        <f t="shared" si="1099"/>
        <v>-1.1554259234382025E-3</v>
      </c>
      <c r="IU88" s="18">
        <f t="shared" si="1099"/>
        <v>-8.5892707214971775E-2</v>
      </c>
      <c r="IV88" s="18">
        <f t="shared" si="1099"/>
        <v>-4.5934865137332914E-2</v>
      </c>
      <c r="IW88" s="18">
        <f t="shared" si="1099"/>
        <v>-0.14891027800625456</v>
      </c>
      <c r="IX88" s="18">
        <f t="shared" si="1099"/>
        <v>-0.15649415556464996</v>
      </c>
      <c r="IY88" s="18">
        <f t="shared" si="1099"/>
        <v>-0.18715368995646153</v>
      </c>
      <c r="IZ88" s="18">
        <f t="shared" si="1099"/>
        <v>-9.2268791219554003E-2</v>
      </c>
      <c r="JA88" s="18">
        <f t="shared" si="1099"/>
        <v>-5.6416651762944747E-2</v>
      </c>
      <c r="JB88" s="18">
        <f t="shared" si="1099"/>
        <v>3.0644590101563285E-2</v>
      </c>
      <c r="JC88" s="18">
        <f t="shared" si="1099"/>
        <v>4.0767802835609324E-2</v>
      </c>
      <c r="JD88" s="18">
        <f t="shared" si="1099"/>
        <v>4.9707901791840481E-2</v>
      </c>
      <c r="JE88" s="18">
        <f t="shared" si="1099"/>
        <v>0.1366576580052552</v>
      </c>
      <c r="JF88" s="18">
        <f t="shared" si="1099"/>
        <v>0.28408181882086914</v>
      </c>
      <c r="JG88" s="18">
        <f t="shared" si="1099"/>
        <v>0.35776863860186725</v>
      </c>
      <c r="JH88" s="18">
        <f t="shared" si="1099"/>
        <v>0.33641771720491653</v>
      </c>
      <c r="JI88" s="18">
        <f t="shared" si="1099"/>
        <v>0.40077212070989177</v>
      </c>
      <c r="JJ88" s="18">
        <f t="shared" si="1099"/>
        <v>0.36526197374903524</v>
      </c>
      <c r="JK88" s="18">
        <f t="shared" si="1099"/>
        <v>0.32892959964014423</v>
      </c>
      <c r="JL88" s="18">
        <f t="shared" si="1099"/>
        <v>0.2963753665183213</v>
      </c>
      <c r="JM88" s="18">
        <f t="shared" si="1099"/>
        <v>0.14035078192374306</v>
      </c>
      <c r="JN88" s="18">
        <f t="shared" si="1101"/>
        <v>0.21371556042364537</v>
      </c>
      <c r="JO88" s="18">
        <f t="shared" si="1101"/>
        <v>0.25986097005329389</v>
      </c>
      <c r="JP88" s="18">
        <f t="shared" si="1101"/>
        <v>0.21437090717799201</v>
      </c>
      <c r="JQ88" s="18">
        <f t="shared" si="1101"/>
        <v>0.15004479821184868</v>
      </c>
      <c r="JR88" s="18">
        <f t="shared" si="1101"/>
        <v>-5.2302724845090354E-2</v>
      </c>
      <c r="JS88" s="18">
        <f t="shared" si="1101"/>
        <v>-4.3713043389281947E-2</v>
      </c>
      <c r="JT88" s="18">
        <f t="shared" si="1101"/>
        <v>-0.10497365674075998</v>
      </c>
      <c r="JU88" s="18">
        <f t="shared" si="1101"/>
        <v>-0.15433909696956571</v>
      </c>
      <c r="JV88" s="18">
        <f t="shared" si="1101"/>
        <v>-0.15393949827465403</v>
      </c>
      <c r="JW88" s="18">
        <f t="shared" si="1101"/>
        <v>-0.12189434689092238</v>
      </c>
      <c r="JX88" s="18">
        <f t="shared" si="1101"/>
        <v>-8.194574002164734E-2</v>
      </c>
      <c r="JY88" s="18">
        <f t="shared" si="1101"/>
        <v>7.8177012680141988E-2</v>
      </c>
      <c r="JZ88" s="18">
        <f t="shared" si="1101"/>
        <v>-2.5487962660192265E-2</v>
      </c>
      <c r="KA88" s="18">
        <f t="shared" si="1101"/>
        <v>-7.5599099049447949E-2</v>
      </c>
      <c r="KB88" s="18">
        <f t="shared" si="1101"/>
        <v>-2.6604949833340275E-2</v>
      </c>
      <c r="KC88" s="18">
        <f t="shared" si="1101"/>
        <v>-2.2797586888458898E-3</v>
      </c>
      <c r="KD88" s="18">
        <f t="shared" si="1101"/>
        <v>2.3973049890625431E-2</v>
      </c>
      <c r="KE88" s="18">
        <f t="shared" si="1101"/>
        <v>-6.6117768044240299E-2</v>
      </c>
      <c r="KF88" s="18">
        <f t="shared" si="1101"/>
        <v>-3.6130334657445751E-2</v>
      </c>
      <c r="KG88" s="18">
        <f t="shared" si="1101"/>
        <v>1.0702598171966837E-2</v>
      </c>
      <c r="KH88" s="18">
        <f t="shared" si="1101"/>
        <v>5.6779964498442137E-2</v>
      </c>
      <c r="KI88" s="18">
        <f t="shared" si="1101"/>
        <v>0.1072305551003514</v>
      </c>
      <c r="KJ88" s="18">
        <f t="shared" si="1101"/>
        <v>0.25179779419269388</v>
      </c>
      <c r="KK88" s="18">
        <f t="shared" si="1101"/>
        <v>0.16802043321396964</v>
      </c>
      <c r="KL88" s="18">
        <f t="shared" si="1101"/>
        <v>0.17827246327051771</v>
      </c>
      <c r="KM88" s="18">
        <f t="shared" si="1101"/>
        <v>0.1370385462712449</v>
      </c>
      <c r="KN88" s="18">
        <f t="shared" si="1102"/>
        <v>0.10995189208089617</v>
      </c>
      <c r="KO88" s="18">
        <f t="shared" si="1103"/>
        <v>3.1594104482490337E-2</v>
      </c>
      <c r="KP88" s="18">
        <f t="shared" si="1103"/>
        <v>-9.2729717832619185E-3</v>
      </c>
      <c r="KQ88" s="18">
        <f t="shared" si="1103"/>
        <v>0.1027405063256901</v>
      </c>
      <c r="KR88" s="18">
        <f t="shared" si="1103"/>
        <v>0.16363755947742353</v>
      </c>
      <c r="KS88" s="18">
        <f t="shared" si="1103"/>
        <v>1.8976797691208525E-2</v>
      </c>
      <c r="KT88" s="18">
        <f t="shared" si="1103"/>
        <v>-7.3799892633876762E-3</v>
      </c>
      <c r="KU88" s="18">
        <f t="shared" si="1103"/>
        <v>-4.5255020020589787E-2</v>
      </c>
      <c r="KV88" s="18">
        <f t="shared" si="1103"/>
        <v>-0.16368034117335628</v>
      </c>
      <c r="KW88" s="18">
        <f t="shared" si="1103"/>
        <v>-0.11254867693368753</v>
      </c>
      <c r="KX88" s="18">
        <f t="shared" si="1103"/>
        <v>-0.10290016207827191</v>
      </c>
      <c r="KY88" s="18">
        <f t="shared" si="1103"/>
        <v>-5.4764722056133808E-2</v>
      </c>
      <c r="KZ88" s="18">
        <f t="shared" si="1103"/>
        <v>-0.11331650438113838</v>
      </c>
      <c r="LA88" s="18">
        <f t="shared" si="1103"/>
        <v>-0.16166048410348888</v>
      </c>
      <c r="LB88" s="18">
        <f t="shared" si="1103"/>
        <v>-0.13705853336032714</v>
      </c>
      <c r="LC88" s="18">
        <f t="shared" si="1103"/>
        <v>-5.929326597101936E-2</v>
      </c>
      <c r="LD88" s="18">
        <f t="shared" si="1103"/>
        <v>-4.1872260292528884E-2</v>
      </c>
      <c r="LE88" s="18">
        <f t="shared" si="1103"/>
        <v>0.11341684388104989</v>
      </c>
      <c r="LF88" s="18">
        <f t="shared" si="1103"/>
        <v>8.8884216073899625E-2</v>
      </c>
      <c r="LG88" s="18">
        <f t="shared" si="1103"/>
        <v>7.175843662964132E-2</v>
      </c>
      <c r="LH88" s="18">
        <f t="shared" si="1103"/>
        <v>9.4990557560166611E-2</v>
      </c>
      <c r="LI88" s="18">
        <f t="shared" si="1103"/>
        <v>4.6838260291423683E-2</v>
      </c>
      <c r="LJ88" s="18">
        <f t="shared" si="1103"/>
        <v>-5.1501996326739352E-2</v>
      </c>
      <c r="LK88" s="18">
        <f t="shared" si="1103"/>
        <v>7.5357900442671877E-3</v>
      </c>
      <c r="LL88" s="18">
        <f t="shared" si="1103"/>
        <v>3.0095619136507823E-2</v>
      </c>
      <c r="LM88" s="18">
        <f t="shared" si="1103"/>
        <v>0.17774132922267505</v>
      </c>
      <c r="LN88" s="18">
        <f t="shared" si="1103"/>
        <v>0.30564658582992466</v>
      </c>
      <c r="LO88" s="18">
        <f t="shared" si="1103"/>
        <v>0.19128355920445994</v>
      </c>
      <c r="LP88" s="18">
        <f t="shared" si="1103"/>
        <v>0.14681667597792214</v>
      </c>
      <c r="LQ88" s="18">
        <f t="shared" si="1103"/>
        <v>7.3164820761237648E-2</v>
      </c>
      <c r="LR88" s="18">
        <f t="shared" si="1103"/>
        <v>3.9678172103492892E-2</v>
      </c>
      <c r="LS88" s="18">
        <f t="shared" si="1103"/>
        <v>1.2335012188832595E-2</v>
      </c>
      <c r="LT88" s="18">
        <f t="shared" si="1103"/>
        <v>-2.1888764688761331E-2</v>
      </c>
      <c r="LU88" s="18">
        <f t="shared" si="1103"/>
        <v>-3.5161470586794752E-2</v>
      </c>
      <c r="LV88" s="18">
        <f t="shared" si="1103"/>
        <v>-4.7361039607760058E-2</v>
      </c>
      <c r="LW88" s="18">
        <f t="shared" si="1103"/>
        <v>-7.917141548041573E-2</v>
      </c>
      <c r="LX88" s="18">
        <f t="shared" si="1103"/>
        <v>-6.3630270124085397E-2</v>
      </c>
      <c r="LY88" s="18">
        <f t="shared" si="1106"/>
        <v>-4.1083707607259434E-2</v>
      </c>
      <c r="LZ88" s="18">
        <f t="shared" si="1106"/>
        <v>-8.8655968316415423E-2</v>
      </c>
      <c r="MA88" s="18">
        <f t="shared" si="1106"/>
        <v>-0.1593143918970007</v>
      </c>
      <c r="MB88" s="18">
        <f t="shared" si="1106"/>
        <v>-0.11319627000569221</v>
      </c>
      <c r="MC88" s="18">
        <f t="shared" si="1106"/>
        <v>-7.3089849729770062E-2</v>
      </c>
      <c r="MD88" s="18">
        <f t="shared" si="1106"/>
        <v>-1.7644312993107758E-2</v>
      </c>
      <c r="ME88" s="18">
        <f t="shared" si="1106"/>
        <v>-2.2640961772566803E-2</v>
      </c>
      <c r="MF88" s="18">
        <f t="shared" si="1106"/>
        <v>4.5450977791825498E-3</v>
      </c>
      <c r="MG88" s="18">
        <f t="shared" si="1106"/>
        <v>1.7620695188035995E-2</v>
      </c>
      <c r="MH88" s="18">
        <f t="shared" si="1106"/>
        <v>8.3755435194446282E-2</v>
      </c>
      <c r="MI88" s="18">
        <f t="shared" si="1106"/>
        <v>9.1704630043959234E-2</v>
      </c>
      <c r="MJ88" s="18">
        <f t="shared" si="1106"/>
        <v>0.13000952658852838</v>
      </c>
      <c r="MK88" s="18">
        <f t="shared" si="1106"/>
        <v>5.2670196795140845E-2</v>
      </c>
      <c r="ML88" s="18">
        <f t="shared" si="1106"/>
        <v>4.9804169133138565E-2</v>
      </c>
      <c r="MM88" s="18">
        <f t="shared" si="1106"/>
        <v>0.12872797531769975</v>
      </c>
      <c r="MN88" s="18">
        <f t="shared" si="1106"/>
        <v>4.0337709172470815E-2</v>
      </c>
      <c r="MO88" s="18">
        <f t="shared" si="1106"/>
        <v>2.7379917850088198E-2</v>
      </c>
      <c r="MP88" s="18">
        <f t="shared" si="1106"/>
        <v>-2.4508933381505837E-2</v>
      </c>
      <c r="MQ88" s="18">
        <f t="shared" si="1106"/>
        <v>-1.2175059315285508E-2</v>
      </c>
      <c r="MR88" s="18">
        <f t="shared" si="1106"/>
        <v>-3.8769480380889343E-2</v>
      </c>
      <c r="MS88" s="18">
        <f t="shared" si="1106"/>
        <v>-4.0002818690658248E-2</v>
      </c>
      <c r="MT88" s="18">
        <f t="shared" si="1106"/>
        <v>1.9693650073838942E-2</v>
      </c>
      <c r="MU88" s="18">
        <f t="shared" si="1106"/>
        <v>2.3228259270131613E-3</v>
      </c>
      <c r="MV88" s="18">
        <f t="shared" si="1106"/>
        <v>-7.5483386145955844E-3</v>
      </c>
      <c r="MW88" s="18">
        <f t="shared" si="1106"/>
        <v>-2.9748766514410607E-2</v>
      </c>
      <c r="MX88" s="18">
        <f t="shared" si="1106"/>
        <v>-2.24300068658978E-3</v>
      </c>
      <c r="MY88" s="18">
        <f t="shared" si="1106"/>
        <v>-3.8416692077297698E-2</v>
      </c>
      <c r="MZ88" s="18">
        <f t="shared" si="1106"/>
        <v>-2.2394936367904461E-2</v>
      </c>
      <c r="NA88" s="18">
        <f t="shared" si="1106"/>
        <v>-9.5378474538875935E-2</v>
      </c>
      <c r="NB88" s="18">
        <f t="shared" si="1106"/>
        <v>-0.10063402243078656</v>
      </c>
      <c r="NC88" s="18">
        <f t="shared" si="1106"/>
        <v>-6.2674978215299659E-2</v>
      </c>
      <c r="ND88" s="18">
        <f t="shared" si="1106"/>
        <v>-8.3693577986514667E-2</v>
      </c>
      <c r="NE88" s="18">
        <f t="shared" si="1106"/>
        <v>-0.120025312790076</v>
      </c>
      <c r="NF88" s="18">
        <f t="shared" si="1106"/>
        <v>-0.17968538251592459</v>
      </c>
      <c r="NG88" s="18">
        <f t="shared" si="1106"/>
        <v>-0.13440733434696139</v>
      </c>
      <c r="NH88" s="18">
        <f t="shared" si="1105"/>
        <v>-0.14767659261053268</v>
      </c>
      <c r="NI88" s="18">
        <f t="shared" si="1105"/>
        <v>-0.11619450277216181</v>
      </c>
      <c r="NJ88" s="18">
        <f t="shared" si="1105"/>
        <v>-0.16434694826732998</v>
      </c>
      <c r="NK88" s="18">
        <f t="shared" si="1105"/>
        <v>-0.12220909419301507</v>
      </c>
      <c r="NL88" s="18">
        <f t="shared" si="1105"/>
        <v>-0.1612716126130217</v>
      </c>
      <c r="NM88" s="18">
        <f t="shared" si="1105"/>
        <v>-0.12473295052942635</v>
      </c>
      <c r="NN88" s="18">
        <f t="shared" si="1105"/>
        <v>-4.8186989323752205E-2</v>
      </c>
      <c r="NO88" s="18">
        <f t="shared" si="1105"/>
        <v>-6.816389431861547E-2</v>
      </c>
      <c r="NP88" s="18">
        <f t="shared" si="1105"/>
        <v>-4.1739884129414762E-3</v>
      </c>
      <c r="NQ88" s="18">
        <f t="shared" si="1105"/>
        <v>4.7516535524308567E-2</v>
      </c>
      <c r="NR88" s="18">
        <f t="shared" si="1105"/>
        <v>8.1664716471647303E-2</v>
      </c>
      <c r="NS88" s="18">
        <f t="shared" si="1105"/>
        <v>2.6981046485549776E-2</v>
      </c>
      <c r="NT88" s="18">
        <f t="shared" si="1105"/>
        <v>9.972678410475333E-2</v>
      </c>
      <c r="NU88" s="18">
        <f t="shared" si="1105"/>
        <v>8.8228746363297805E-2</v>
      </c>
    </row>
    <row r="89" spans="1:385" ht="15.5" outlineLevel="1" thickBot="1" x14ac:dyDescent="0.9">
      <c r="A89" s="9" t="s">
        <v>24</v>
      </c>
      <c r="B89" s="20" t="s">
        <v>3</v>
      </c>
      <c r="C89" s="20" t="s">
        <v>3</v>
      </c>
      <c r="D89" s="20" t="s">
        <v>3</v>
      </c>
      <c r="E89" s="20" t="s">
        <v>3</v>
      </c>
      <c r="F89" s="20" t="s">
        <v>3</v>
      </c>
      <c r="G89" s="20" t="s">
        <v>3</v>
      </c>
      <c r="H89" s="20" t="s">
        <v>3</v>
      </c>
      <c r="I89" s="20" t="s">
        <v>3</v>
      </c>
      <c r="J89" s="20" t="s">
        <v>3</v>
      </c>
      <c r="K89" s="20" t="s">
        <v>3</v>
      </c>
      <c r="L89" s="20" t="s">
        <v>3</v>
      </c>
      <c r="M89" s="20" t="s">
        <v>3</v>
      </c>
      <c r="N89" s="20">
        <f t="shared" ref="N89:AS89" si="1107">N70/B70-1</f>
        <v>0.12439895539635515</v>
      </c>
      <c r="O89" s="20">
        <f t="shared" si="1107"/>
        <v>-7.6323414888258556E-2</v>
      </c>
      <c r="P89" s="20">
        <f t="shared" si="1107"/>
        <v>-0.19082371036897627</v>
      </c>
      <c r="Q89" s="20">
        <f t="shared" si="1107"/>
        <v>-0.14615310464500375</v>
      </c>
      <c r="R89" s="20">
        <f t="shared" si="1107"/>
        <v>-0.1550592512265252</v>
      </c>
      <c r="S89" s="20">
        <f t="shared" si="1107"/>
        <v>-0.18700249677749592</v>
      </c>
      <c r="T89" s="20">
        <f t="shared" si="1107"/>
        <v>-0.19356982006437207</v>
      </c>
      <c r="U89" s="20">
        <f t="shared" si="1107"/>
        <v>-0.19122425894983774</v>
      </c>
      <c r="V89" s="20">
        <f t="shared" si="1107"/>
        <v>-0.1780413984290764</v>
      </c>
      <c r="W89" s="20">
        <f t="shared" si="1107"/>
        <v>-8.7870099372920896E-2</v>
      </c>
      <c r="X89" s="20">
        <f t="shared" si="1107"/>
        <v>-4.6647318303026819E-2</v>
      </c>
      <c r="Y89" s="20">
        <f t="shared" si="1107"/>
        <v>-6.869479876124962E-2</v>
      </c>
      <c r="Z89" s="20">
        <f t="shared" si="1107"/>
        <v>-3.4547567058993645E-2</v>
      </c>
      <c r="AA89" s="20">
        <f t="shared" si="1107"/>
        <v>3.613549412210304E-2</v>
      </c>
      <c r="AB89" s="20">
        <f t="shared" si="1107"/>
        <v>6.0446021652540871E-2</v>
      </c>
      <c r="AC89" s="20">
        <f t="shared" si="1107"/>
        <v>1.5745165102345915E-2</v>
      </c>
      <c r="AD89" s="20">
        <f t="shared" si="1107"/>
        <v>4.2466392936929775E-2</v>
      </c>
      <c r="AE89" s="20">
        <f t="shared" si="1107"/>
        <v>6.4876026634963058E-2</v>
      </c>
      <c r="AF89" s="20">
        <f t="shared" si="1107"/>
        <v>7.0535729966605398E-2</v>
      </c>
      <c r="AG89" s="20">
        <f t="shared" si="1107"/>
        <v>4.2826969361767997E-2</v>
      </c>
      <c r="AH89" s="20">
        <f t="shared" si="1107"/>
        <v>2.374037758794878E-2</v>
      </c>
      <c r="AI89" s="20">
        <f t="shared" si="1107"/>
        <v>4.4798492376928234E-2</v>
      </c>
      <c r="AJ89" s="20">
        <f t="shared" si="1107"/>
        <v>6.3264378011045119E-2</v>
      </c>
      <c r="AK89" s="20">
        <f t="shared" si="1107"/>
        <v>2.6380935372382508E-2</v>
      </c>
      <c r="AL89" s="20">
        <f t="shared" si="1107"/>
        <v>-2.4766274884368777E-2</v>
      </c>
      <c r="AM89" s="20">
        <f t="shared" si="1107"/>
        <v>9.7280532379051543E-4</v>
      </c>
      <c r="AN89" s="20">
        <f t="shared" si="1107"/>
        <v>-3.5190546942290291E-2</v>
      </c>
      <c r="AO89" s="20">
        <f t="shared" si="1107"/>
        <v>-9.6016239427903494E-2</v>
      </c>
      <c r="AP89" s="20">
        <f t="shared" si="1107"/>
        <v>-0.13106140749941897</v>
      </c>
      <c r="AQ89" s="20">
        <f t="shared" si="1107"/>
        <v>-0.12048131825098551</v>
      </c>
      <c r="AR89" s="20">
        <f t="shared" si="1107"/>
        <v>-0.15254070939499342</v>
      </c>
      <c r="AS89" s="20">
        <f t="shared" si="1107"/>
        <v>-0.14442677436295581</v>
      </c>
      <c r="AT89" s="20">
        <f t="shared" ref="AT89:BT89" si="1108">AT70/AH70-1</f>
        <v>-6.2704827724332945E-2</v>
      </c>
      <c r="AU89" s="20">
        <f t="shared" si="1108"/>
        <v>-0.12347313490051215</v>
      </c>
      <c r="AV89" s="20">
        <f t="shared" si="1108"/>
        <v>-0.18952501488122497</v>
      </c>
      <c r="AW89" s="20">
        <f t="shared" si="1108"/>
        <v>-0.16390874108819309</v>
      </c>
      <c r="AX89" s="20">
        <f t="shared" si="1108"/>
        <v>-7.3804947371177487E-2</v>
      </c>
      <c r="AY89" s="20">
        <f t="shared" si="1108"/>
        <v>-7.591176478280115E-3</v>
      </c>
      <c r="AZ89" s="20">
        <f t="shared" si="1108"/>
        <v>6.8655273280765483E-2</v>
      </c>
      <c r="BA89" s="20">
        <f t="shared" si="1108"/>
        <v>0.17550914175686061</v>
      </c>
      <c r="BB89" s="20">
        <f t="shared" si="1108"/>
        <v>0.21784103459581527</v>
      </c>
      <c r="BC89" s="20">
        <f t="shared" si="1108"/>
        <v>0.12999773567568607</v>
      </c>
      <c r="BD89" s="20">
        <f t="shared" si="1108"/>
        <v>3.1242119508102517E-2</v>
      </c>
      <c r="BE89" s="20">
        <f t="shared" si="1108"/>
        <v>-8.3142790710103442E-3</v>
      </c>
      <c r="BF89" s="20">
        <f t="shared" si="1108"/>
        <v>-0.10530344102876699</v>
      </c>
      <c r="BG89" s="20">
        <f t="shared" si="1108"/>
        <v>-0.1384720116469027</v>
      </c>
      <c r="BH89" s="20">
        <f t="shared" si="1108"/>
        <v>-3.1217103960390014E-2</v>
      </c>
      <c r="BI89" s="20">
        <f t="shared" si="1108"/>
        <v>8.052666768701755E-3</v>
      </c>
      <c r="BJ89" s="20">
        <f t="shared" si="1108"/>
        <v>0.11730742053900944</v>
      </c>
      <c r="BK89" s="20">
        <f t="shared" si="1108"/>
        <v>0.1023684686815447</v>
      </c>
      <c r="BL89" s="20">
        <f t="shared" si="1108"/>
        <v>2.7673833178068374E-2</v>
      </c>
      <c r="BM89" s="20">
        <f t="shared" si="1108"/>
        <v>2.144256445567394E-2</v>
      </c>
      <c r="BN89" s="20">
        <f t="shared" si="1108"/>
        <v>-2.2920864408211616E-2</v>
      </c>
      <c r="BO89" s="20">
        <f t="shared" si="1108"/>
        <v>-2.5552859036979458E-2</v>
      </c>
      <c r="BP89" s="20">
        <f t="shared" si="1108"/>
        <v>0.11837641536089261</v>
      </c>
      <c r="BQ89" s="20">
        <f t="shared" si="1108"/>
        <v>0.20962750293247412</v>
      </c>
      <c r="BR89" s="20">
        <f t="shared" si="1108"/>
        <v>0.23437924760808326</v>
      </c>
      <c r="BS89" s="20">
        <f t="shared" si="1108"/>
        <v>0.24265405509745785</v>
      </c>
      <c r="BT89" s="20">
        <f t="shared" si="1108"/>
        <v>0.16901228597664009</v>
      </c>
      <c r="BU89" s="20">
        <f t="shared" si="921"/>
        <v>8.3782599472253194E-2</v>
      </c>
      <c r="BV89" s="20">
        <f t="shared" si="922"/>
        <v>-3.8877944390984576E-2</v>
      </c>
      <c r="BW89" s="20">
        <f t="shared" si="923"/>
        <v>-5.4754977527746163E-2</v>
      </c>
      <c r="BX89" s="20">
        <f t="shared" si="924"/>
        <v>-0.11987300945316426</v>
      </c>
      <c r="BY89" s="20">
        <f t="shared" si="925"/>
        <v>-0.14154467775573376</v>
      </c>
      <c r="BZ89" s="20">
        <f t="shared" si="926"/>
        <v>-5.4772543055246259E-2</v>
      </c>
      <c r="CA89" s="20">
        <f t="shared" si="927"/>
        <v>3.0273141468386333E-2</v>
      </c>
      <c r="CB89" s="20">
        <f t="shared" si="928"/>
        <v>1.3489971245073784E-2</v>
      </c>
      <c r="CC89" s="20">
        <f t="shared" si="929"/>
        <v>-4.015487864961742E-2</v>
      </c>
      <c r="CD89" s="20">
        <f t="shared" si="930"/>
        <v>-1.2996341294934655E-2</v>
      </c>
      <c r="CE89" s="20">
        <f t="shared" si="931"/>
        <v>6.150674982777149E-2</v>
      </c>
      <c r="CF89" s="20">
        <f t="shared" si="932"/>
        <v>5.9287747502852595E-2</v>
      </c>
      <c r="CG89" s="20">
        <f t="shared" si="933"/>
        <v>0.11762804937620364</v>
      </c>
      <c r="CH89" s="20">
        <f t="shared" si="934"/>
        <v>-0.17311774296996663</v>
      </c>
      <c r="CI89" s="20">
        <f t="shared" si="935"/>
        <v>-0.13089157755198377</v>
      </c>
      <c r="CJ89" s="20">
        <f t="shared" si="936"/>
        <v>-7.5413739607991026E-2</v>
      </c>
      <c r="CK89" s="20">
        <f t="shared" si="937"/>
        <v>-2.8017565206486239E-3</v>
      </c>
      <c r="CL89" s="20">
        <f t="shared" si="938"/>
        <v>-0.16868719597714832</v>
      </c>
      <c r="CM89" s="20">
        <f t="shared" si="939"/>
        <v>-0.2567628529440128</v>
      </c>
      <c r="CN89" s="20">
        <f t="shared" si="940"/>
        <v>-0.17382875392623676</v>
      </c>
      <c r="CO89" s="20">
        <f t="shared" si="941"/>
        <v>-0.15492972423866469</v>
      </c>
      <c r="CP89" s="20">
        <f t="shared" si="942"/>
        <v>-0.15192790981516979</v>
      </c>
      <c r="CQ89" s="20">
        <f t="shared" si="943"/>
        <v>-0.16712380955544515</v>
      </c>
      <c r="CR89" s="20">
        <f t="shared" si="944"/>
        <v>-4.908989555082699E-2</v>
      </c>
      <c r="CS89" s="20">
        <f t="shared" si="945"/>
        <v>-4.10295700326061E-2</v>
      </c>
      <c r="CT89" s="20">
        <f t="shared" si="946"/>
        <v>7.9474440164319926E-2</v>
      </c>
      <c r="CU89" s="20">
        <f t="shared" si="947"/>
        <v>5.4183543589006788E-2</v>
      </c>
      <c r="CV89" s="20">
        <f t="shared" si="948"/>
        <v>5.1531325641985148E-2</v>
      </c>
      <c r="CW89" s="20">
        <f t="shared" si="949"/>
        <v>9.2386589913233452E-2</v>
      </c>
      <c r="CX89" s="20">
        <f t="shared" si="950"/>
        <v>0.1975491276039385</v>
      </c>
      <c r="CY89" s="20">
        <f t="shared" si="951"/>
        <v>0.36238780495246736</v>
      </c>
      <c r="CZ89" s="20">
        <f t="shared" si="952"/>
        <v>0.26677538830239445</v>
      </c>
      <c r="DA89" s="20">
        <f t="shared" si="953"/>
        <v>0.24459774913029841</v>
      </c>
      <c r="DB89" s="20">
        <f t="shared" si="954"/>
        <v>0.20364006942399526</v>
      </c>
      <c r="DC89" s="20">
        <f t="shared" si="955"/>
        <v>0.21417043987668039</v>
      </c>
      <c r="DD89" s="20">
        <f t="shared" si="956"/>
        <v>0.14930693106827375</v>
      </c>
      <c r="DE89" s="20">
        <f t="shared" si="957"/>
        <v>0.21422850447570241</v>
      </c>
      <c r="DF89" s="20">
        <f t="shared" si="958"/>
        <v>0.45179707553813553</v>
      </c>
      <c r="DG89" s="20">
        <f t="shared" si="959"/>
        <v>0.29417357251430154</v>
      </c>
      <c r="DH89" s="20">
        <f t="shared" si="960"/>
        <v>0.2853101300311589</v>
      </c>
      <c r="DI89" s="20">
        <f t="shared" si="961"/>
        <v>0.11339666187351249</v>
      </c>
      <c r="DJ89" s="20">
        <f t="shared" si="962"/>
        <v>0.11139374262514012</v>
      </c>
      <c r="DK89" s="20">
        <f t="shared" si="963"/>
        <v>8.1883522371408501E-2</v>
      </c>
      <c r="DL89" s="20">
        <f t="shared" si="964"/>
        <v>0.10876059110189429</v>
      </c>
      <c r="DM89" s="20">
        <f t="shared" si="965"/>
        <v>0.174499011076652</v>
      </c>
      <c r="DN89" s="20">
        <f t="shared" si="966"/>
        <v>0.17031895626287663</v>
      </c>
      <c r="DO89" s="20">
        <f t="shared" si="967"/>
        <v>7.9400173089472892E-2</v>
      </c>
      <c r="DP89" s="20">
        <f t="shared" si="968"/>
        <v>-1.6824915401926543E-2</v>
      </c>
      <c r="DQ89" s="20">
        <f t="shared" si="969"/>
        <v>4.6811561123959233E-2</v>
      </c>
      <c r="DR89" s="20">
        <f t="shared" si="970"/>
        <v>-5.1655712642243889E-2</v>
      </c>
      <c r="DS89" s="20">
        <f t="shared" si="971"/>
        <v>-2.6487023690109468E-2</v>
      </c>
      <c r="DT89" s="20">
        <f t="shared" si="972"/>
        <v>4.3693382247168344E-2</v>
      </c>
      <c r="DU89" s="20">
        <f t="shared" si="973"/>
        <v>0.18494597608995589</v>
      </c>
      <c r="DV89" s="20">
        <f t="shared" si="974"/>
        <v>0.31066272172759191</v>
      </c>
      <c r="DW89" s="20">
        <f t="shared" si="975"/>
        <v>0.30193923189713479</v>
      </c>
      <c r="DX89" s="20">
        <f t="shared" si="976"/>
        <v>0.13937328499908763</v>
      </c>
      <c r="DY89" s="20">
        <f t="shared" si="977"/>
        <v>0.11037417650596004</v>
      </c>
      <c r="DZ89" s="20">
        <f t="shared" si="978"/>
        <v>0.12829387407706916</v>
      </c>
      <c r="EA89" s="20">
        <f t="shared" si="979"/>
        <v>0.20399209733845702</v>
      </c>
      <c r="EB89" s="20">
        <f t="shared" si="980"/>
        <v>0.24615368826864148</v>
      </c>
      <c r="EC89" s="20">
        <f t="shared" si="981"/>
        <v>4.1154435140256407E-2</v>
      </c>
      <c r="ED89" s="20">
        <f t="shared" si="982"/>
        <v>9.8137222696183635E-2</v>
      </c>
      <c r="EE89" s="20">
        <f t="shared" si="983"/>
        <v>0.10180433617952889</v>
      </c>
      <c r="EF89" s="20">
        <f t="shared" si="984"/>
        <v>-5.6146127216149977E-2</v>
      </c>
      <c r="EG89" s="20">
        <f t="shared" si="985"/>
        <v>-0.24694237243618478</v>
      </c>
      <c r="EH89" s="20">
        <f t="shared" si="986"/>
        <v>-0.30037323881517375</v>
      </c>
      <c r="EI89" s="20">
        <f t="shared" si="987"/>
        <v>-0.29049811419720895</v>
      </c>
      <c r="EJ89" s="20">
        <f t="shared" si="988"/>
        <v>-0.13806267613020073</v>
      </c>
      <c r="EK89" s="20">
        <f t="shared" si="989"/>
        <v>-0.14858297459278358</v>
      </c>
      <c r="EL89" s="20">
        <f t="shared" si="990"/>
        <v>-0.10371786187659404</v>
      </c>
      <c r="EM89" s="20">
        <f t="shared" si="991"/>
        <v>-9.8390971133173077E-2</v>
      </c>
      <c r="EN89" s="20">
        <f t="shared" si="992"/>
        <v>-0.13276099638172123</v>
      </c>
      <c r="EO89" s="20">
        <f t="shared" si="993"/>
        <v>-2.250310478314832E-2</v>
      </c>
      <c r="EP89" s="20">
        <f t="shared" si="994"/>
        <v>-3.1438572781309793E-2</v>
      </c>
      <c r="EQ89" s="20">
        <f t="shared" si="995"/>
        <v>-5.0175858402614515E-2</v>
      </c>
      <c r="ER89" s="20">
        <f t="shared" si="996"/>
        <v>2.357163661074102E-2</v>
      </c>
      <c r="ES89" s="20">
        <f t="shared" si="997"/>
        <v>0.19616063625503122</v>
      </c>
      <c r="ET89" s="20">
        <f t="shared" si="998"/>
        <v>0.22131888763026852</v>
      </c>
      <c r="EU89" s="20">
        <f t="shared" si="999"/>
        <v>0.19205352681011556</v>
      </c>
      <c r="EV89" s="20">
        <f t="shared" si="1000"/>
        <v>-8.2474926347311239E-3</v>
      </c>
      <c r="EW89" s="20">
        <f t="shared" si="1001"/>
        <v>-2.4780189575587808E-2</v>
      </c>
      <c r="EX89" s="20">
        <f t="shared" si="1002"/>
        <v>-8.8411727561944375E-2</v>
      </c>
      <c r="EY89" s="20">
        <f t="shared" si="1003"/>
        <v>-0.12550394186017788</v>
      </c>
      <c r="EZ89" s="20">
        <f t="shared" si="1004"/>
        <v>-8.9608374253073997E-2</v>
      </c>
      <c r="FA89" s="20">
        <f t="shared" si="1005"/>
        <v>-0.16065824538232709</v>
      </c>
      <c r="FB89" s="20">
        <f t="shared" si="1006"/>
        <v>-0.12042900650798505</v>
      </c>
      <c r="FC89" s="20">
        <f t="shared" si="1007"/>
        <v>-0.10789056595878521</v>
      </c>
      <c r="FD89" s="20">
        <f t="shared" si="1008"/>
        <v>-5.59773845734719E-2</v>
      </c>
      <c r="FE89" s="20">
        <f t="shared" si="1009"/>
        <v>-7.3446046280277177E-2</v>
      </c>
      <c r="FF89" s="20">
        <f t="shared" si="1010"/>
        <v>-0.10045614233418665</v>
      </c>
      <c r="FG89" s="20">
        <f t="shared" si="1011"/>
        <v>-9.9121999394424232E-2</v>
      </c>
      <c r="FH89" s="20">
        <f t="shared" si="1012"/>
        <v>3.2985547417358596E-2</v>
      </c>
      <c r="FI89" s="20">
        <f t="shared" si="1013"/>
        <v>2.4867336253486583E-2</v>
      </c>
      <c r="FJ89" s="20">
        <f t="shared" si="1014"/>
        <v>8.0441488230977187E-2</v>
      </c>
      <c r="FK89" s="20">
        <f t="shared" si="1015"/>
        <v>0.15082507508184739</v>
      </c>
      <c r="FL89" s="20">
        <f t="shared" si="1016"/>
        <v>0.16387680445981467</v>
      </c>
      <c r="FM89" s="20">
        <f t="shared" si="1017"/>
        <v>0.18779380060715134</v>
      </c>
      <c r="FN89" s="20">
        <f t="shared" si="1018"/>
        <v>9.8124985633100792E-2</v>
      </c>
      <c r="FO89" s="20">
        <f t="shared" si="1019"/>
        <v>1.5209468083251743E-2</v>
      </c>
      <c r="FP89" s="20">
        <f t="shared" si="1020"/>
        <v>6.7759307068842034E-2</v>
      </c>
      <c r="FQ89" s="20">
        <f t="shared" si="1021"/>
        <v>0.13679661899428908</v>
      </c>
      <c r="FR89" s="20">
        <f t="shared" si="1022"/>
        <v>0.13538080761605165</v>
      </c>
      <c r="FS89" s="20">
        <f t="shared" si="1023"/>
        <v>6.5120030328382539E-2</v>
      </c>
      <c r="FT89" s="20">
        <f t="shared" si="1024"/>
        <v>-1.3194650518370654E-2</v>
      </c>
      <c r="FU89" s="20">
        <f t="shared" si="1025"/>
        <v>-4.7383134180031039E-2</v>
      </c>
      <c r="FV89" s="20">
        <f t="shared" si="1026"/>
        <v>-4.1085059518964129E-2</v>
      </c>
      <c r="FW89" s="20">
        <f t="shared" si="1027"/>
        <v>-2.7355418304506496E-2</v>
      </c>
      <c r="FX89" s="20">
        <f t="shared" si="1028"/>
        <v>-7.7626713134383962E-2</v>
      </c>
      <c r="FY89" s="20">
        <f t="shared" si="1029"/>
        <v>-5.438329627936267E-2</v>
      </c>
      <c r="FZ89" s="20">
        <f t="shared" si="1030"/>
        <v>8.4152085178098579E-2</v>
      </c>
      <c r="GA89" s="20">
        <f t="shared" si="1031"/>
        <v>0.21324703845310622</v>
      </c>
      <c r="GB89" s="20">
        <f t="shared" si="1032"/>
        <v>0.13381448027125442</v>
      </c>
      <c r="GC89" s="20">
        <f t="shared" si="1033"/>
        <v>7.4421903330436523E-2</v>
      </c>
      <c r="GD89" s="20">
        <f t="shared" si="1034"/>
        <v>0.15525410070814072</v>
      </c>
      <c r="GE89" s="20">
        <f t="shared" si="1035"/>
        <v>0.19727295632306951</v>
      </c>
      <c r="GF89" s="20">
        <f t="shared" si="1036"/>
        <v>0.19760082132666223</v>
      </c>
      <c r="GG89" s="20">
        <f t="shared" si="1037"/>
        <v>0.2749399003364259</v>
      </c>
      <c r="GH89" s="20">
        <f t="shared" si="1038"/>
        <v>0.18487994496242566</v>
      </c>
      <c r="GI89" s="20">
        <f t="shared" si="1039"/>
        <v>0.14387772954361</v>
      </c>
      <c r="GJ89" s="20">
        <f t="shared" si="1040"/>
        <v>0.21484098883297365</v>
      </c>
      <c r="GK89" s="20">
        <f t="shared" si="1041"/>
        <v>0.1748000612551095</v>
      </c>
      <c r="GL89" s="20">
        <f t="shared" si="1042"/>
        <v>0.10927690146356617</v>
      </c>
      <c r="GM89" s="20">
        <f t="shared" si="1043"/>
        <v>4.7895677899056688E-2</v>
      </c>
      <c r="GN89" s="20">
        <f t="shared" si="1044"/>
        <v>8.1521962537732362E-2</v>
      </c>
      <c r="GO89" s="20">
        <f t="shared" si="1045"/>
        <v>5.3314074744831075E-2</v>
      </c>
      <c r="GP89" s="20">
        <f t="shared" si="1046"/>
        <v>-4.730652427414872E-2</v>
      </c>
      <c r="GQ89" s="20">
        <f t="shared" si="1047"/>
        <v>-1.1042049442216206E-2</v>
      </c>
      <c r="GR89" s="20">
        <f t="shared" si="1048"/>
        <v>2.8186740667374366E-2</v>
      </c>
      <c r="GS89" s="20">
        <f t="shared" si="1049"/>
        <v>-3.4987533567534257E-3</v>
      </c>
      <c r="GT89" s="20">
        <f t="shared" si="1050"/>
        <v>2.6563411086628852E-2</v>
      </c>
      <c r="GU89" s="20">
        <f t="shared" si="1051"/>
        <v>1.591380623948635E-2</v>
      </c>
      <c r="GV89" s="20">
        <f t="shared" si="1052"/>
        <v>1.8325128698163162E-2</v>
      </c>
      <c r="GW89" s="20">
        <f t="shared" si="1053"/>
        <v>-1.4894354314154201E-2</v>
      </c>
      <c r="GX89" s="20">
        <f t="shared" si="1054"/>
        <v>-4.4843406358427651E-2</v>
      </c>
      <c r="GY89" s="20">
        <f t="shared" si="1055"/>
        <v>-3.0161985967425031E-2</v>
      </c>
      <c r="GZ89" s="20">
        <f t="shared" si="1056"/>
        <v>-6.4202116535514331E-2</v>
      </c>
      <c r="HA89" s="20">
        <f t="shared" si="1057"/>
        <v>-3.9164654838204416E-2</v>
      </c>
      <c r="HB89" s="20">
        <f t="shared" si="1058"/>
        <v>-8.9006845866723694E-3</v>
      </c>
      <c r="HC89" s="20">
        <f t="shared" si="1059"/>
        <v>-3.7995410695431664E-3</v>
      </c>
      <c r="HD89" s="20">
        <f t="shared" si="1060"/>
        <v>-1.1790225905395468E-2</v>
      </c>
      <c r="HE89" s="20">
        <f t="shared" si="1061"/>
        <v>-6.7702056969107804E-3</v>
      </c>
      <c r="HF89" s="20">
        <f t="shared" si="1062"/>
        <v>3.324738530967819E-2</v>
      </c>
      <c r="HG89" s="20">
        <f t="shared" si="1063"/>
        <v>2.0687034505021185E-2</v>
      </c>
      <c r="HH89" s="20">
        <f t="shared" si="1064"/>
        <v>1.9406020023913229E-2</v>
      </c>
      <c r="HI89" s="20">
        <f t="shared" si="1065"/>
        <v>7.7240174637244641E-2</v>
      </c>
      <c r="HJ89" s="20">
        <f t="shared" si="1066"/>
        <v>4.9182887887027293E-2</v>
      </c>
      <c r="HK89" s="20">
        <f t="shared" si="1067"/>
        <v>4.9012278529048103E-2</v>
      </c>
      <c r="HL89" s="20">
        <f t="shared" si="1068"/>
        <v>1.3662033088421177E-2</v>
      </c>
      <c r="HM89" s="20">
        <f t="shared" si="1069"/>
        <v>2.397352764905758E-2</v>
      </c>
      <c r="HN89" s="20">
        <f t="shared" si="1070"/>
        <v>5.7357516987410539E-2</v>
      </c>
      <c r="HO89" s="20">
        <f t="shared" si="1071"/>
        <v>3.1390596656152514E-2</v>
      </c>
      <c r="HP89" s="20">
        <f t="shared" si="1072"/>
        <v>-2.0468070773780322E-3</v>
      </c>
      <c r="HQ89" s="20">
        <f t="shared" si="1073"/>
        <v>5.7704251102153048E-3</v>
      </c>
      <c r="HR89" s="20">
        <f t="shared" si="1074"/>
        <v>-3.4459265871799483E-2</v>
      </c>
      <c r="HS89" s="20">
        <f t="shared" si="1075"/>
        <v>-1.7811726205137934E-2</v>
      </c>
      <c r="HT89" s="20">
        <f t="shared" si="1076"/>
        <v>-5.3102472924177135E-2</v>
      </c>
      <c r="HU89" s="20">
        <f t="shared" si="1077"/>
        <v>-0.12585502125106762</v>
      </c>
      <c r="HV89" s="20">
        <f t="shared" si="1078"/>
        <v>-0.12609848302072402</v>
      </c>
      <c r="HW89" s="20">
        <f t="shared" si="1079"/>
        <v>-0.15486100993745067</v>
      </c>
      <c r="HX89" s="20">
        <f t="shared" si="1080"/>
        <v>-0.15150425632524744</v>
      </c>
      <c r="HY89" s="20">
        <f t="shared" si="1081"/>
        <v>-0.15150864744779713</v>
      </c>
      <c r="HZ89" s="20">
        <f t="shared" si="1082"/>
        <v>-0.14462901827931329</v>
      </c>
      <c r="IA89" s="20">
        <f t="shared" si="1083"/>
        <v>-0.15692673160133597</v>
      </c>
      <c r="IB89" s="20">
        <f t="shared" si="1084"/>
        <v>-0.16835126107296683</v>
      </c>
      <c r="IC89" s="20">
        <f t="shared" si="1085"/>
        <v>-0.18807588691732824</v>
      </c>
      <c r="ID89" s="20">
        <f t="shared" si="1086"/>
        <v>-0.20230103525178955</v>
      </c>
      <c r="IE89" s="20">
        <f t="shared" si="1087"/>
        <v>-0.25450019470066376</v>
      </c>
      <c r="IF89" s="20">
        <f t="shared" si="1088"/>
        <v>-0.26408130923543327</v>
      </c>
      <c r="IG89" s="20">
        <f t="shared" si="1089"/>
        <v>-0.26331778941390249</v>
      </c>
      <c r="IH89" s="20">
        <f t="shared" si="1090"/>
        <v>-0.26780489943344765</v>
      </c>
      <c r="II89" s="20">
        <f t="shared" si="1091"/>
        <v>-0.19851456982390914</v>
      </c>
      <c r="IJ89" s="20">
        <f t="shared" si="1092"/>
        <v>-0.16676525095715955</v>
      </c>
      <c r="IK89" s="20">
        <f t="shared" si="1093"/>
        <v>-9.356316025486533E-2</v>
      </c>
      <c r="IL89" s="20">
        <f t="shared" si="1094"/>
        <v>-0.1258418939673146</v>
      </c>
      <c r="IM89" s="20">
        <f t="shared" si="1095"/>
        <v>-0.10343281399353677</v>
      </c>
      <c r="IN89" s="20">
        <f t="shared" si="1096"/>
        <v>-0.14553346335239503</v>
      </c>
      <c r="IO89" s="20">
        <f t="shared" si="1097"/>
        <v>-0.1413767609234966</v>
      </c>
      <c r="IP89" s="20">
        <f t="shared" si="1098"/>
        <v>-0.13001906388867135</v>
      </c>
      <c r="IQ89" s="20">
        <f t="shared" si="1099"/>
        <v>-9.9931124127566218E-2</v>
      </c>
      <c r="IR89" s="20">
        <f t="shared" si="1100"/>
        <v>-8.6169764711362284E-2</v>
      </c>
      <c r="IS89" s="20">
        <f t="shared" si="1099"/>
        <v>-8.5520570263013518E-2</v>
      </c>
      <c r="IT89" s="20">
        <f t="shared" si="1099"/>
        <v>-3.3042730709143431E-2</v>
      </c>
      <c r="IU89" s="20">
        <f t="shared" si="1099"/>
        <v>-8.8543944123016693E-2</v>
      </c>
      <c r="IV89" s="20">
        <f t="shared" si="1099"/>
        <v>-8.3640091179983944E-2</v>
      </c>
      <c r="IW89" s="20">
        <f>IW70/IK70-1</f>
        <v>-0.16058566848214795</v>
      </c>
      <c r="IX89" s="20">
        <f>IX70/IL70-1</f>
        <v>-9.0946868849247964E-2</v>
      </c>
      <c r="IY89" s="20">
        <f>IY70/IM70-1</f>
        <v>-0.14472806844582442</v>
      </c>
      <c r="IZ89" s="20">
        <f>IZ70/IN70-1</f>
        <v>-7.8943838010495759E-2</v>
      </c>
      <c r="JA89" s="20">
        <f>JA70/IO70-1</f>
        <v>-3.2178903363083822E-2</v>
      </c>
      <c r="JB89" s="20">
        <f t="shared" si="1099"/>
        <v>-5.9613231758931517E-3</v>
      </c>
      <c r="JC89" s="20">
        <f t="shared" si="1099"/>
        <v>3.5955272593530152E-2</v>
      </c>
      <c r="JD89" s="20">
        <f t="shared" si="1099"/>
        <v>5.4064832468574187E-2</v>
      </c>
      <c r="JE89" s="20">
        <f t="shared" si="1099"/>
        <v>0.21414801576408671</v>
      </c>
      <c r="JF89" s="20">
        <f t="shared" si="1099"/>
        <v>0.26556166753118338</v>
      </c>
      <c r="JG89" s="20">
        <f t="shared" si="1099"/>
        <v>0.28534040773475344</v>
      </c>
      <c r="JH89" s="20">
        <f t="shared" si="1099"/>
        <v>0.28294399250763802</v>
      </c>
      <c r="JI89" s="20">
        <f t="shared" si="1099"/>
        <v>0.35530974342353461</v>
      </c>
      <c r="JJ89" s="20">
        <f t="shared" si="1099"/>
        <v>0.2410685063231881</v>
      </c>
      <c r="JK89" s="20">
        <f t="shared" si="1099"/>
        <v>0.35130671356551457</v>
      </c>
      <c r="JL89" s="20">
        <f t="shared" si="1099"/>
        <v>0.27641154607563689</v>
      </c>
      <c r="JM89" s="20">
        <f t="shared" si="1099"/>
        <v>0.13247023069245611</v>
      </c>
      <c r="JN89" s="20">
        <f t="shared" si="1101"/>
        <v>0.22381336297012622</v>
      </c>
      <c r="JO89" s="20">
        <f t="shared" si="1101"/>
        <v>0.21710741750385609</v>
      </c>
      <c r="JP89" s="20">
        <f t="shared" si="1101"/>
        <v>0.20259223771428547</v>
      </c>
      <c r="JQ89" s="20">
        <f t="shared" si="1101"/>
        <v>6.9490417823386164E-2</v>
      </c>
      <c r="JR89" s="20">
        <f t="shared" si="1101"/>
        <v>-6.957423853541389E-2</v>
      </c>
      <c r="JS89" s="20">
        <f t="shared" si="1101"/>
        <v>-2.305419049011026E-2</v>
      </c>
      <c r="JT89" s="20">
        <f t="shared" si="1101"/>
        <v>-5.6475808375058056E-2</v>
      </c>
      <c r="JU89" s="20">
        <f t="shared" si="1101"/>
        <v>-0.14199515781352579</v>
      </c>
      <c r="JV89" s="20">
        <f t="shared" si="1101"/>
        <v>-0.10595385857374628</v>
      </c>
      <c r="JW89" s="20">
        <f t="shared" si="1101"/>
        <v>-0.13044955438329409</v>
      </c>
      <c r="JX89" s="20">
        <f t="shared" si="1101"/>
        <v>-6.5576176046036272E-2</v>
      </c>
      <c r="JY89" s="20">
        <f t="shared" si="1101"/>
        <v>7.9926470444811493E-2</v>
      </c>
      <c r="JZ89" s="20">
        <f t="shared" si="1101"/>
        <v>-3.6242303650478536E-2</v>
      </c>
      <c r="KA89" s="20">
        <f t="shared" si="1101"/>
        <v>-4.6590130609631908E-2</v>
      </c>
      <c r="KB89" s="20">
        <f t="shared" si="1101"/>
        <v>-5.7374078028693209E-2</v>
      </c>
      <c r="KC89" s="20">
        <f t="shared" si="1101"/>
        <v>3.9905652302990591E-2</v>
      </c>
      <c r="KD89" s="20">
        <f t="shared" si="1101"/>
        <v>1.505568225725562E-2</v>
      </c>
      <c r="KE89" s="20">
        <f t="shared" si="1101"/>
        <v>-3.2830947478844297E-2</v>
      </c>
      <c r="KF89" s="20">
        <f t="shared" si="1101"/>
        <v>-3.5164302070460174E-2</v>
      </c>
      <c r="KG89" s="20">
        <f t="shared" si="1101"/>
        <v>4.2077565381805071E-2</v>
      </c>
      <c r="KH89" s="20">
        <f t="shared" si="1101"/>
        <v>3.8065076812302978E-2</v>
      </c>
      <c r="KI89" s="20">
        <f t="shared" si="1101"/>
        <v>7.8608358679906676E-2</v>
      </c>
      <c r="KJ89" s="20">
        <f t="shared" si="1101"/>
        <v>0.17194537130776899</v>
      </c>
      <c r="KK89" s="20">
        <f t="shared" si="1101"/>
        <v>0.113186540048128</v>
      </c>
      <c r="KL89" s="20">
        <f t="shared" si="1101"/>
        <v>0.1675084635463493</v>
      </c>
      <c r="KM89" s="20">
        <f t="shared" si="1101"/>
        <v>9.8236278066158311E-2</v>
      </c>
      <c r="KN89" s="20">
        <f t="shared" si="1102"/>
        <v>8.0818325376980082E-2</v>
      </c>
      <c r="KO89" s="20">
        <f t="shared" si="1103"/>
        <v>-1.8461004518666058E-2</v>
      </c>
      <c r="KP89" s="20">
        <f t="shared" si="1103"/>
        <v>1.2591024320738331E-2</v>
      </c>
      <c r="KQ89" s="20">
        <f t="shared" si="1103"/>
        <v>4.2434579874917944E-2</v>
      </c>
      <c r="KR89" s="20">
        <f t="shared" si="1103"/>
        <v>9.4732536852873306E-2</v>
      </c>
      <c r="KS89" s="20">
        <f t="shared" si="1103"/>
        <v>7.7381184972420414E-3</v>
      </c>
      <c r="KT89" s="20">
        <f t="shared" si="1103"/>
        <v>-3.5246206136893887E-2</v>
      </c>
      <c r="KU89" s="20">
        <f t="shared" si="1103"/>
        <v>-2.3511344544538404E-2</v>
      </c>
      <c r="KV89" s="20">
        <f t="shared" si="1103"/>
        <v>-0.13897133791950378</v>
      </c>
      <c r="KW89" s="20">
        <f t="shared" si="1103"/>
        <v>-0.12394558961761137</v>
      </c>
      <c r="KX89" s="20">
        <f t="shared" si="1103"/>
        <v>-0.1171614042254483</v>
      </c>
      <c r="KY89" s="20">
        <f t="shared" si="1103"/>
        <v>-6.3543856406724109E-2</v>
      </c>
      <c r="KZ89" s="20">
        <f t="shared" si="1103"/>
        <v>-0.10126618457802439</v>
      </c>
      <c r="LA89" s="20">
        <f t="shared" si="1103"/>
        <v>-9.1837307611820962E-2</v>
      </c>
      <c r="LB89" s="20">
        <f t="shared" si="1103"/>
        <v>-8.0433215850211903E-3</v>
      </c>
      <c r="LC89" s="20">
        <f t="shared" si="1103"/>
        <v>1.0385862759950903E-2</v>
      </c>
      <c r="LD89" s="20">
        <f t="shared" si="1103"/>
        <v>3.5393306735440611E-3</v>
      </c>
      <c r="LE89" s="20">
        <f t="shared" si="1103"/>
        <v>8.3277117978418413E-2</v>
      </c>
      <c r="LF89" s="20">
        <f t="shared" si="1103"/>
        <v>9.7749499961817587E-2</v>
      </c>
      <c r="LG89" s="20">
        <f t="shared" si="1103"/>
        <v>6.7555069555801373E-2</v>
      </c>
      <c r="LH89" s="20">
        <f t="shared" si="1103"/>
        <v>0.10690447672371173</v>
      </c>
      <c r="LI89" s="20">
        <f t="shared" si="1103"/>
        <v>9.484561816419812E-2</v>
      </c>
      <c r="LJ89" s="20">
        <f t="shared" si="1103"/>
        <v>4.3360273332853083E-2</v>
      </c>
      <c r="LK89" s="20">
        <f t="shared" si="1103"/>
        <v>4.8070001555281738E-2</v>
      </c>
      <c r="LL89" s="20">
        <f t="shared" si="1103"/>
        <v>7.5358045327897694E-2</v>
      </c>
      <c r="LM89" s="20">
        <f t="shared" si="1103"/>
        <v>0.13238203810633742</v>
      </c>
      <c r="LN89" s="20">
        <f t="shared" si="1103"/>
        <v>0.12221086982263851</v>
      </c>
      <c r="LO89" s="20">
        <f t="shared" si="1103"/>
        <v>0.12370537477924826</v>
      </c>
      <c r="LP89" s="20">
        <f t="shared" si="1103"/>
        <v>0.10400290474853602</v>
      </c>
      <c r="LQ89" s="20">
        <f t="shared" si="1103"/>
        <v>9.145437490586672E-2</v>
      </c>
      <c r="LR89" s="20">
        <f t="shared" si="1103"/>
        <v>5.9344069743634931E-2</v>
      </c>
      <c r="LS89" s="20">
        <f t="shared" si="1103"/>
        <v>1.1810867816758108E-2</v>
      </c>
      <c r="LT89" s="20">
        <f t="shared" si="1103"/>
        <v>1.0110252146346754E-2</v>
      </c>
      <c r="LU89" s="20">
        <f t="shared" si="1103"/>
        <v>-7.2518956995273443E-2</v>
      </c>
      <c r="LV89" s="20">
        <f t="shared" si="1103"/>
        <v>-0.11310555217182028</v>
      </c>
      <c r="LW89" s="20">
        <f t="shared" si="1103"/>
        <v>-7.8258507357631069E-2</v>
      </c>
      <c r="LX89" s="20">
        <f t="shared" si="1103"/>
        <v>-3.1107762373596803E-2</v>
      </c>
      <c r="LY89" s="20">
        <f t="shared" si="1106"/>
        <v>-3.4106165343239181E-2</v>
      </c>
      <c r="LZ89" s="20">
        <f t="shared" si="1106"/>
        <v>-6.044414898461492E-2</v>
      </c>
      <c r="MA89" s="20">
        <f t="shared" si="1106"/>
        <v>-0.10090665905226126</v>
      </c>
      <c r="MB89" s="20">
        <f t="shared" si="1106"/>
        <v>-8.8367157144508712E-2</v>
      </c>
      <c r="MC89" s="20">
        <f t="shared" si="1106"/>
        <v>-7.3540947398558876E-2</v>
      </c>
      <c r="MD89" s="20">
        <f t="shared" si="1106"/>
        <v>-1.4742004711061574E-2</v>
      </c>
      <c r="ME89" s="20">
        <f t="shared" si="1106"/>
        <v>-1.3098163655251294E-2</v>
      </c>
      <c r="MF89" s="20">
        <f t="shared" si="1106"/>
        <v>1.4121513125454621E-2</v>
      </c>
      <c r="MG89" s="20">
        <f t="shared" si="1106"/>
        <v>9.7460810233642059E-2</v>
      </c>
      <c r="MH89" s="20">
        <f t="shared" si="1106"/>
        <v>0.15702392752159389</v>
      </c>
      <c r="MI89" s="20">
        <f t="shared" si="1106"/>
        <v>0.11746169298219056</v>
      </c>
      <c r="MJ89" s="20">
        <f t="shared" si="1106"/>
        <v>0.12421481065214524</v>
      </c>
      <c r="MK89" s="20">
        <f t="shared" si="1106"/>
        <v>7.965659594928165E-2</v>
      </c>
      <c r="ML89" s="20">
        <f t="shared" si="1106"/>
        <v>0.1001522774206236</v>
      </c>
      <c r="MM89" s="20">
        <f t="shared" si="1106"/>
        <v>6.803314969976415E-2</v>
      </c>
      <c r="MN89" s="20">
        <f t="shared" si="1106"/>
        <v>0.10716678941414504</v>
      </c>
      <c r="MO89" s="20">
        <f t="shared" si="1106"/>
        <v>6.2741673593103675E-2</v>
      </c>
      <c r="MP89" s="20">
        <f t="shared" si="1106"/>
        <v>1.6908122171383155E-2</v>
      </c>
      <c r="MQ89" s="20">
        <f t="shared" si="1106"/>
        <v>-1.0541459118236451E-2</v>
      </c>
      <c r="MR89" s="20">
        <f t="shared" si="1106"/>
        <v>-2.775712688456311E-2</v>
      </c>
      <c r="MS89" s="20">
        <f t="shared" si="1106"/>
        <v>-4.4393792075685945E-2</v>
      </c>
      <c r="MT89" s="20">
        <f t="shared" si="1106"/>
        <v>-1.4737952074703076E-2</v>
      </c>
      <c r="MU89" s="20">
        <f t="shared" si="1106"/>
        <v>-3.2203999342886869E-2</v>
      </c>
      <c r="MV89" s="20">
        <f t="shared" si="1106"/>
        <v>-4.0922568749729438E-2</v>
      </c>
      <c r="MW89" s="20">
        <f t="shared" si="1106"/>
        <v>-4.8412338331031979E-2</v>
      </c>
      <c r="MX89" s="20">
        <f t="shared" si="1106"/>
        <v>-5.1889958238890421E-2</v>
      </c>
      <c r="MY89" s="20">
        <f t="shared" si="1106"/>
        <v>-2.6787525607750218E-2</v>
      </c>
      <c r="MZ89" s="20">
        <f t="shared" si="1106"/>
        <v>-8.0266671632778674E-2</v>
      </c>
      <c r="NA89" s="20">
        <f t="shared" si="1106"/>
        <v>-0.1256207159943491</v>
      </c>
      <c r="NB89" s="20">
        <f t="shared" si="1106"/>
        <v>-0.11969615369747588</v>
      </c>
      <c r="NC89" s="20">
        <f t="shared" si="1106"/>
        <v>-6.8404652072268313E-2</v>
      </c>
      <c r="ND89" s="20">
        <f t="shared" si="1106"/>
        <v>-0.10324317717180875</v>
      </c>
      <c r="NE89" s="20">
        <f t="shared" si="1106"/>
        <v>-0.11302998179199408</v>
      </c>
      <c r="NF89" s="20">
        <f t="shared" si="1106"/>
        <v>-0.16828523861007427</v>
      </c>
      <c r="NG89" s="20">
        <f t="shared" si="1106"/>
        <v>-0.16662457544075882</v>
      </c>
      <c r="NH89" s="20">
        <f t="shared" si="1105"/>
        <v>-0.16121956876370491</v>
      </c>
      <c r="NI89" s="20">
        <f t="shared" si="1105"/>
        <v>-0.12269745299755808</v>
      </c>
      <c r="NJ89" s="20">
        <f t="shared" si="1105"/>
        <v>-0.1330088728647707</v>
      </c>
      <c r="NK89" s="20">
        <f t="shared" si="1105"/>
        <v>-0.15850858261869305</v>
      </c>
      <c r="NL89" s="20">
        <f t="shared" si="1105"/>
        <v>-0.1433264432010839</v>
      </c>
      <c r="NM89" s="20">
        <f t="shared" si="1105"/>
        <v>-0.11322213863342168</v>
      </c>
      <c r="NN89" s="20">
        <f t="shared" si="1105"/>
        <v>-7.6240587952375871E-2</v>
      </c>
      <c r="NO89" s="20">
        <f t="shared" si="1105"/>
        <v>-5.8927991285519177E-2</v>
      </c>
      <c r="NP89" s="20">
        <f t="shared" si="1105"/>
        <v>-4.2749114416029688E-3</v>
      </c>
      <c r="NQ89" s="20">
        <f t="shared" si="1105"/>
        <v>3.450547751359534E-2</v>
      </c>
      <c r="NR89" s="20">
        <f t="shared" si="1105"/>
        <v>7.9383086200395914E-2</v>
      </c>
      <c r="NS89" s="20">
        <f t="shared" si="1105"/>
        <v>9.5405035547441841E-2</v>
      </c>
      <c r="NT89" s="20">
        <f t="shared" si="1105"/>
        <v>5.751256050611353E-2</v>
      </c>
      <c r="NU89" s="20">
        <f t="shared" si="1105"/>
        <v>7.5375699575651822E-2</v>
      </c>
    </row>
    <row r="92" spans="1:385" s="41" customFormat="1" outlineLevel="1" x14ac:dyDescent="0.75">
      <c r="A92" s="40" t="str">
        <f>Resumo!$C$142</f>
        <v>SP - variação t/t-12 (%)</v>
      </c>
      <c r="B92" s="40">
        <f t="shared" ref="B92:BL92" si="1109">B$5</f>
        <v>34486</v>
      </c>
      <c r="C92" s="40">
        <f t="shared" si="1109"/>
        <v>34516</v>
      </c>
      <c r="D92" s="40">
        <f t="shared" si="1109"/>
        <v>34547</v>
      </c>
      <c r="E92" s="40">
        <f t="shared" si="1109"/>
        <v>34578</v>
      </c>
      <c r="F92" s="40">
        <f t="shared" si="1109"/>
        <v>34608</v>
      </c>
      <c r="G92" s="40">
        <f t="shared" si="1109"/>
        <v>34639</v>
      </c>
      <c r="H92" s="40">
        <f t="shared" si="1109"/>
        <v>34669</v>
      </c>
      <c r="I92" s="40">
        <f t="shared" si="1109"/>
        <v>34700</v>
      </c>
      <c r="J92" s="40">
        <f t="shared" si="1109"/>
        <v>34731</v>
      </c>
      <c r="K92" s="40">
        <f t="shared" si="1109"/>
        <v>34759</v>
      </c>
      <c r="L92" s="40">
        <f t="shared" si="1109"/>
        <v>34790</v>
      </c>
      <c r="M92" s="40">
        <f t="shared" si="1109"/>
        <v>34820</v>
      </c>
      <c r="N92" s="40">
        <f t="shared" si="1109"/>
        <v>34851</v>
      </c>
      <c r="O92" s="40">
        <f t="shared" si="1109"/>
        <v>34881</v>
      </c>
      <c r="P92" s="40">
        <f t="shared" si="1109"/>
        <v>34912</v>
      </c>
      <c r="Q92" s="40">
        <f t="shared" si="1109"/>
        <v>34943</v>
      </c>
      <c r="R92" s="40">
        <f t="shared" si="1109"/>
        <v>34973</v>
      </c>
      <c r="S92" s="40">
        <f t="shared" si="1109"/>
        <v>35004</v>
      </c>
      <c r="T92" s="40">
        <f t="shared" si="1109"/>
        <v>35034</v>
      </c>
      <c r="U92" s="40">
        <f t="shared" si="1109"/>
        <v>35065</v>
      </c>
      <c r="V92" s="40">
        <f t="shared" si="1109"/>
        <v>35096</v>
      </c>
      <c r="W92" s="40">
        <f t="shared" si="1109"/>
        <v>35125</v>
      </c>
      <c r="X92" s="40">
        <f t="shared" si="1109"/>
        <v>35156</v>
      </c>
      <c r="Y92" s="40">
        <f t="shared" si="1109"/>
        <v>35186</v>
      </c>
      <c r="Z92" s="40">
        <f t="shared" si="1109"/>
        <v>35217</v>
      </c>
      <c r="AA92" s="40">
        <f t="shared" si="1109"/>
        <v>35247</v>
      </c>
      <c r="AB92" s="40">
        <f t="shared" si="1109"/>
        <v>35278</v>
      </c>
      <c r="AC92" s="40">
        <f t="shared" si="1109"/>
        <v>35309</v>
      </c>
      <c r="AD92" s="40">
        <f t="shared" si="1109"/>
        <v>35339</v>
      </c>
      <c r="AE92" s="40">
        <f t="shared" si="1109"/>
        <v>35370</v>
      </c>
      <c r="AF92" s="40">
        <f t="shared" si="1109"/>
        <v>35400</v>
      </c>
      <c r="AG92" s="40">
        <f t="shared" si="1109"/>
        <v>35431</v>
      </c>
      <c r="AH92" s="40">
        <f t="shared" si="1109"/>
        <v>35462</v>
      </c>
      <c r="AI92" s="40">
        <f t="shared" si="1109"/>
        <v>35490</v>
      </c>
      <c r="AJ92" s="40">
        <f t="shared" si="1109"/>
        <v>35521</v>
      </c>
      <c r="AK92" s="40">
        <f t="shared" si="1109"/>
        <v>35551</v>
      </c>
      <c r="AL92" s="40">
        <f t="shared" si="1109"/>
        <v>35582</v>
      </c>
      <c r="AM92" s="40">
        <f t="shared" si="1109"/>
        <v>35612</v>
      </c>
      <c r="AN92" s="40">
        <f t="shared" si="1109"/>
        <v>35643</v>
      </c>
      <c r="AO92" s="40">
        <f t="shared" si="1109"/>
        <v>35674</v>
      </c>
      <c r="AP92" s="40">
        <f t="shared" si="1109"/>
        <v>35704</v>
      </c>
      <c r="AQ92" s="40">
        <f t="shared" si="1109"/>
        <v>35735</v>
      </c>
      <c r="AR92" s="40">
        <f t="shared" si="1109"/>
        <v>35765</v>
      </c>
      <c r="AS92" s="40">
        <f t="shared" si="1109"/>
        <v>35796</v>
      </c>
      <c r="AT92" s="40">
        <f t="shared" si="1109"/>
        <v>35827</v>
      </c>
      <c r="AU92" s="40">
        <f t="shared" si="1109"/>
        <v>35855</v>
      </c>
      <c r="AV92" s="40">
        <f t="shared" si="1109"/>
        <v>35886</v>
      </c>
      <c r="AW92" s="40">
        <f t="shared" si="1109"/>
        <v>35916</v>
      </c>
      <c r="AX92" s="40">
        <f t="shared" si="1109"/>
        <v>35947</v>
      </c>
      <c r="AY92" s="40">
        <f t="shared" si="1109"/>
        <v>35977</v>
      </c>
      <c r="AZ92" s="40">
        <f t="shared" si="1109"/>
        <v>36008</v>
      </c>
      <c r="BA92" s="40">
        <f t="shared" si="1109"/>
        <v>36039</v>
      </c>
      <c r="BB92" s="40">
        <f t="shared" si="1109"/>
        <v>36069</v>
      </c>
      <c r="BC92" s="40">
        <f t="shared" si="1109"/>
        <v>36100</v>
      </c>
      <c r="BD92" s="40">
        <f t="shared" si="1109"/>
        <v>36130</v>
      </c>
      <c r="BE92" s="40">
        <f t="shared" si="1109"/>
        <v>36161</v>
      </c>
      <c r="BF92" s="40">
        <f t="shared" si="1109"/>
        <v>36192</v>
      </c>
      <c r="BG92" s="40">
        <f t="shared" si="1109"/>
        <v>36220</v>
      </c>
      <c r="BH92" s="40">
        <f t="shared" si="1109"/>
        <v>36251</v>
      </c>
      <c r="BI92" s="40">
        <f t="shared" si="1109"/>
        <v>36281</v>
      </c>
      <c r="BJ92" s="40">
        <f t="shared" si="1109"/>
        <v>36312</v>
      </c>
      <c r="BK92" s="40">
        <f t="shared" si="1109"/>
        <v>36342</v>
      </c>
      <c r="BL92" s="40">
        <f t="shared" si="1109"/>
        <v>36373</v>
      </c>
      <c r="BM92" s="40">
        <f>BM$5</f>
        <v>36404</v>
      </c>
      <c r="BN92" s="40">
        <f>BN$5</f>
        <v>36434</v>
      </c>
      <c r="BO92" s="40">
        <f t="shared" ref="BO92:DZ92" si="1110">BO$5</f>
        <v>36465</v>
      </c>
      <c r="BP92" s="40">
        <f t="shared" si="1110"/>
        <v>36495</v>
      </c>
      <c r="BQ92" s="40">
        <f t="shared" si="1110"/>
        <v>36526</v>
      </c>
      <c r="BR92" s="40">
        <f t="shared" si="1110"/>
        <v>36557</v>
      </c>
      <c r="BS92" s="40">
        <f t="shared" si="1110"/>
        <v>36586</v>
      </c>
      <c r="BT92" s="40">
        <f t="shared" si="1110"/>
        <v>36617</v>
      </c>
      <c r="BU92" s="40">
        <f t="shared" si="1110"/>
        <v>36647</v>
      </c>
      <c r="BV92" s="40">
        <f t="shared" si="1110"/>
        <v>36678</v>
      </c>
      <c r="BW92" s="40">
        <f t="shared" si="1110"/>
        <v>36708</v>
      </c>
      <c r="BX92" s="40">
        <f t="shared" si="1110"/>
        <v>36739</v>
      </c>
      <c r="BY92" s="40">
        <f t="shared" si="1110"/>
        <v>36770</v>
      </c>
      <c r="BZ92" s="40">
        <f t="shared" si="1110"/>
        <v>36800</v>
      </c>
      <c r="CA92" s="40">
        <f t="shared" si="1110"/>
        <v>36831</v>
      </c>
      <c r="CB92" s="40">
        <f t="shared" si="1110"/>
        <v>36861</v>
      </c>
      <c r="CC92" s="40">
        <f t="shared" si="1110"/>
        <v>36892</v>
      </c>
      <c r="CD92" s="40">
        <f t="shared" si="1110"/>
        <v>36923</v>
      </c>
      <c r="CE92" s="40">
        <f t="shared" si="1110"/>
        <v>36951</v>
      </c>
      <c r="CF92" s="40">
        <f t="shared" si="1110"/>
        <v>36982</v>
      </c>
      <c r="CG92" s="40">
        <f t="shared" si="1110"/>
        <v>37012</v>
      </c>
      <c r="CH92" s="40">
        <f t="shared" si="1110"/>
        <v>37043</v>
      </c>
      <c r="CI92" s="40">
        <f t="shared" si="1110"/>
        <v>37073</v>
      </c>
      <c r="CJ92" s="40">
        <f t="shared" si="1110"/>
        <v>37104</v>
      </c>
      <c r="CK92" s="40">
        <f t="shared" si="1110"/>
        <v>37135</v>
      </c>
      <c r="CL92" s="40">
        <f t="shared" si="1110"/>
        <v>37165</v>
      </c>
      <c r="CM92" s="40">
        <f t="shared" si="1110"/>
        <v>37196</v>
      </c>
      <c r="CN92" s="40">
        <f t="shared" si="1110"/>
        <v>37226</v>
      </c>
      <c r="CO92" s="40">
        <f t="shared" si="1110"/>
        <v>37257</v>
      </c>
      <c r="CP92" s="40">
        <f t="shared" si="1110"/>
        <v>37288</v>
      </c>
      <c r="CQ92" s="40">
        <f t="shared" si="1110"/>
        <v>37316</v>
      </c>
      <c r="CR92" s="40">
        <f t="shared" si="1110"/>
        <v>37347</v>
      </c>
      <c r="CS92" s="40">
        <f t="shared" si="1110"/>
        <v>37377</v>
      </c>
      <c r="CT92" s="40">
        <f t="shared" si="1110"/>
        <v>37408</v>
      </c>
      <c r="CU92" s="40">
        <f t="shared" si="1110"/>
        <v>37438</v>
      </c>
      <c r="CV92" s="40">
        <f t="shared" si="1110"/>
        <v>37469</v>
      </c>
      <c r="CW92" s="40">
        <f t="shared" si="1110"/>
        <v>37500</v>
      </c>
      <c r="CX92" s="40">
        <f t="shared" si="1110"/>
        <v>37530</v>
      </c>
      <c r="CY92" s="40">
        <f t="shared" si="1110"/>
        <v>37561</v>
      </c>
      <c r="CZ92" s="40">
        <f t="shared" si="1110"/>
        <v>37591</v>
      </c>
      <c r="DA92" s="40">
        <f t="shared" si="1110"/>
        <v>37622</v>
      </c>
      <c r="DB92" s="40">
        <f t="shared" si="1110"/>
        <v>37653</v>
      </c>
      <c r="DC92" s="40">
        <f t="shared" si="1110"/>
        <v>37681</v>
      </c>
      <c r="DD92" s="40">
        <f t="shared" si="1110"/>
        <v>37712</v>
      </c>
      <c r="DE92" s="40">
        <f t="shared" si="1110"/>
        <v>37742</v>
      </c>
      <c r="DF92" s="40">
        <f t="shared" si="1110"/>
        <v>37773</v>
      </c>
      <c r="DG92" s="40">
        <f t="shared" si="1110"/>
        <v>37803</v>
      </c>
      <c r="DH92" s="40">
        <f t="shared" si="1110"/>
        <v>37834</v>
      </c>
      <c r="DI92" s="40">
        <f t="shared" si="1110"/>
        <v>37865</v>
      </c>
      <c r="DJ92" s="40">
        <f t="shared" si="1110"/>
        <v>37895</v>
      </c>
      <c r="DK92" s="40">
        <f t="shared" si="1110"/>
        <v>37926</v>
      </c>
      <c r="DL92" s="40">
        <f t="shared" si="1110"/>
        <v>37956</v>
      </c>
      <c r="DM92" s="40">
        <f t="shared" si="1110"/>
        <v>37987</v>
      </c>
      <c r="DN92" s="40">
        <f t="shared" si="1110"/>
        <v>38018</v>
      </c>
      <c r="DO92" s="40">
        <f t="shared" si="1110"/>
        <v>38047</v>
      </c>
      <c r="DP92" s="40">
        <f t="shared" si="1110"/>
        <v>38078</v>
      </c>
      <c r="DQ92" s="40">
        <f t="shared" si="1110"/>
        <v>38108</v>
      </c>
      <c r="DR92" s="40">
        <f t="shared" si="1110"/>
        <v>38139</v>
      </c>
      <c r="DS92" s="40">
        <f t="shared" si="1110"/>
        <v>38169</v>
      </c>
      <c r="DT92" s="40">
        <f t="shared" si="1110"/>
        <v>38200</v>
      </c>
      <c r="DU92" s="40">
        <f t="shared" si="1110"/>
        <v>38231</v>
      </c>
      <c r="DV92" s="40">
        <f t="shared" si="1110"/>
        <v>38261</v>
      </c>
      <c r="DW92" s="40">
        <f t="shared" si="1110"/>
        <v>38292</v>
      </c>
      <c r="DX92" s="40">
        <f t="shared" si="1110"/>
        <v>38322</v>
      </c>
      <c r="DY92" s="40">
        <f t="shared" si="1110"/>
        <v>38353</v>
      </c>
      <c r="DZ92" s="40">
        <f t="shared" si="1110"/>
        <v>38384</v>
      </c>
      <c r="EA92" s="40">
        <f t="shared" ref="EA92:GL92" si="1111">EA$5</f>
        <v>38412</v>
      </c>
      <c r="EB92" s="40">
        <f t="shared" si="1111"/>
        <v>38443</v>
      </c>
      <c r="EC92" s="40">
        <f t="shared" si="1111"/>
        <v>38473</v>
      </c>
      <c r="ED92" s="40">
        <f t="shared" si="1111"/>
        <v>38504</v>
      </c>
      <c r="EE92" s="40">
        <f t="shared" si="1111"/>
        <v>38534</v>
      </c>
      <c r="EF92" s="40">
        <f t="shared" si="1111"/>
        <v>38565</v>
      </c>
      <c r="EG92" s="40">
        <f t="shared" si="1111"/>
        <v>38596</v>
      </c>
      <c r="EH92" s="40">
        <f t="shared" si="1111"/>
        <v>38626</v>
      </c>
      <c r="EI92" s="40">
        <f t="shared" si="1111"/>
        <v>38657</v>
      </c>
      <c r="EJ92" s="40">
        <f t="shared" si="1111"/>
        <v>38687</v>
      </c>
      <c r="EK92" s="40">
        <f t="shared" si="1111"/>
        <v>38718</v>
      </c>
      <c r="EL92" s="40">
        <f t="shared" si="1111"/>
        <v>38749</v>
      </c>
      <c r="EM92" s="40">
        <f t="shared" si="1111"/>
        <v>38777</v>
      </c>
      <c r="EN92" s="40">
        <f t="shared" si="1111"/>
        <v>38808</v>
      </c>
      <c r="EO92" s="40">
        <f t="shared" si="1111"/>
        <v>38838</v>
      </c>
      <c r="EP92" s="40">
        <f t="shared" si="1111"/>
        <v>38869</v>
      </c>
      <c r="EQ92" s="40">
        <f t="shared" si="1111"/>
        <v>38899</v>
      </c>
      <c r="ER92" s="40">
        <f t="shared" si="1111"/>
        <v>38930</v>
      </c>
      <c r="ES92" s="40">
        <f t="shared" si="1111"/>
        <v>38961</v>
      </c>
      <c r="ET92" s="40">
        <f t="shared" si="1111"/>
        <v>38991</v>
      </c>
      <c r="EU92" s="40">
        <f t="shared" si="1111"/>
        <v>39022</v>
      </c>
      <c r="EV92" s="40">
        <f t="shared" si="1111"/>
        <v>39052</v>
      </c>
      <c r="EW92" s="40">
        <f t="shared" si="1111"/>
        <v>39083</v>
      </c>
      <c r="EX92" s="40">
        <f t="shared" si="1111"/>
        <v>39114</v>
      </c>
      <c r="EY92" s="40">
        <f t="shared" si="1111"/>
        <v>39142</v>
      </c>
      <c r="EZ92" s="40">
        <f t="shared" si="1111"/>
        <v>39173</v>
      </c>
      <c r="FA92" s="40">
        <f t="shared" si="1111"/>
        <v>39203</v>
      </c>
      <c r="FB92" s="40">
        <f t="shared" si="1111"/>
        <v>39234</v>
      </c>
      <c r="FC92" s="40">
        <f t="shared" si="1111"/>
        <v>39264</v>
      </c>
      <c r="FD92" s="40">
        <f t="shared" si="1111"/>
        <v>39295</v>
      </c>
      <c r="FE92" s="40">
        <f t="shared" si="1111"/>
        <v>39326</v>
      </c>
      <c r="FF92" s="40">
        <f t="shared" si="1111"/>
        <v>39356</v>
      </c>
      <c r="FG92" s="40">
        <f t="shared" si="1111"/>
        <v>39387</v>
      </c>
      <c r="FH92" s="40">
        <f t="shared" si="1111"/>
        <v>39417</v>
      </c>
      <c r="FI92" s="40">
        <f t="shared" si="1111"/>
        <v>39448</v>
      </c>
      <c r="FJ92" s="40">
        <f t="shared" si="1111"/>
        <v>39479</v>
      </c>
      <c r="FK92" s="40">
        <f t="shared" si="1111"/>
        <v>39508</v>
      </c>
      <c r="FL92" s="40">
        <f t="shared" si="1111"/>
        <v>39539</v>
      </c>
      <c r="FM92" s="40">
        <f t="shared" si="1111"/>
        <v>39569</v>
      </c>
      <c r="FN92" s="40">
        <f t="shared" si="1111"/>
        <v>39600</v>
      </c>
      <c r="FO92" s="40">
        <f t="shared" si="1111"/>
        <v>39630</v>
      </c>
      <c r="FP92" s="40">
        <f t="shared" si="1111"/>
        <v>39661</v>
      </c>
      <c r="FQ92" s="40">
        <f t="shared" si="1111"/>
        <v>39692</v>
      </c>
      <c r="FR92" s="40">
        <f t="shared" si="1111"/>
        <v>39722</v>
      </c>
      <c r="FS92" s="40">
        <f t="shared" si="1111"/>
        <v>39753</v>
      </c>
      <c r="FT92" s="40">
        <f t="shared" si="1111"/>
        <v>39783</v>
      </c>
      <c r="FU92" s="40">
        <f t="shared" si="1111"/>
        <v>39814</v>
      </c>
      <c r="FV92" s="40">
        <f t="shared" si="1111"/>
        <v>39845</v>
      </c>
      <c r="FW92" s="40">
        <f t="shared" si="1111"/>
        <v>39873</v>
      </c>
      <c r="FX92" s="40">
        <f t="shared" si="1111"/>
        <v>39904</v>
      </c>
      <c r="FY92" s="40">
        <f t="shared" si="1111"/>
        <v>39934</v>
      </c>
      <c r="FZ92" s="40">
        <f t="shared" si="1111"/>
        <v>39965</v>
      </c>
      <c r="GA92" s="40">
        <f t="shared" si="1111"/>
        <v>39995</v>
      </c>
      <c r="GB92" s="40">
        <f t="shared" si="1111"/>
        <v>40026</v>
      </c>
      <c r="GC92" s="40">
        <f t="shared" si="1111"/>
        <v>40057</v>
      </c>
      <c r="GD92" s="40">
        <f t="shared" si="1111"/>
        <v>40087</v>
      </c>
      <c r="GE92" s="40">
        <f t="shared" si="1111"/>
        <v>40118</v>
      </c>
      <c r="GF92" s="40">
        <f t="shared" si="1111"/>
        <v>40148</v>
      </c>
      <c r="GG92" s="40">
        <f t="shared" si="1111"/>
        <v>40179</v>
      </c>
      <c r="GH92" s="40">
        <f t="shared" si="1111"/>
        <v>40210</v>
      </c>
      <c r="GI92" s="40">
        <f t="shared" si="1111"/>
        <v>40238</v>
      </c>
      <c r="GJ92" s="40">
        <f t="shared" si="1111"/>
        <v>40269</v>
      </c>
      <c r="GK92" s="40">
        <f t="shared" si="1111"/>
        <v>40299</v>
      </c>
      <c r="GL92" s="40">
        <f t="shared" si="1111"/>
        <v>40330</v>
      </c>
      <c r="GM92" s="40">
        <f t="shared" ref="GM92:IR92" si="1112">GM$5</f>
        <v>40360</v>
      </c>
      <c r="GN92" s="40">
        <f t="shared" si="1112"/>
        <v>40391</v>
      </c>
      <c r="GO92" s="40">
        <f t="shared" si="1112"/>
        <v>40422</v>
      </c>
      <c r="GP92" s="40">
        <f t="shared" si="1112"/>
        <v>40452</v>
      </c>
      <c r="GQ92" s="40">
        <f t="shared" si="1112"/>
        <v>40483</v>
      </c>
      <c r="GR92" s="40">
        <f t="shared" si="1112"/>
        <v>40513</v>
      </c>
      <c r="GS92" s="40">
        <f t="shared" si="1112"/>
        <v>40544</v>
      </c>
      <c r="GT92" s="40">
        <f t="shared" si="1112"/>
        <v>40575</v>
      </c>
      <c r="GU92" s="40">
        <f t="shared" si="1112"/>
        <v>40603</v>
      </c>
      <c r="GV92" s="40">
        <f t="shared" si="1112"/>
        <v>40634</v>
      </c>
      <c r="GW92" s="40">
        <f t="shared" si="1112"/>
        <v>40664</v>
      </c>
      <c r="GX92" s="40">
        <f t="shared" si="1112"/>
        <v>40695</v>
      </c>
      <c r="GY92" s="40">
        <f t="shared" si="1112"/>
        <v>40725</v>
      </c>
      <c r="GZ92" s="40">
        <f t="shared" si="1112"/>
        <v>40756</v>
      </c>
      <c r="HA92" s="40">
        <f t="shared" si="1112"/>
        <v>40787</v>
      </c>
      <c r="HB92" s="40">
        <f t="shared" si="1112"/>
        <v>40817</v>
      </c>
      <c r="HC92" s="40">
        <f t="shared" si="1112"/>
        <v>40848</v>
      </c>
      <c r="HD92" s="40">
        <f t="shared" si="1112"/>
        <v>40878</v>
      </c>
      <c r="HE92" s="40">
        <f t="shared" si="1112"/>
        <v>40909</v>
      </c>
      <c r="HF92" s="40">
        <f t="shared" si="1112"/>
        <v>40940</v>
      </c>
      <c r="HG92" s="40">
        <f t="shared" si="1112"/>
        <v>40969</v>
      </c>
      <c r="HH92" s="40">
        <f t="shared" si="1112"/>
        <v>41000</v>
      </c>
      <c r="HI92" s="40">
        <f t="shared" si="1112"/>
        <v>41030</v>
      </c>
      <c r="HJ92" s="40">
        <f t="shared" si="1112"/>
        <v>41061</v>
      </c>
      <c r="HK92" s="40">
        <f t="shared" si="1112"/>
        <v>41091</v>
      </c>
      <c r="HL92" s="40">
        <f t="shared" si="1112"/>
        <v>41122</v>
      </c>
      <c r="HM92" s="40">
        <f t="shared" si="1112"/>
        <v>41153</v>
      </c>
      <c r="HN92" s="40">
        <f t="shared" si="1112"/>
        <v>41183</v>
      </c>
      <c r="HO92" s="40">
        <f t="shared" si="1112"/>
        <v>41214</v>
      </c>
      <c r="HP92" s="40">
        <f t="shared" si="1112"/>
        <v>41244</v>
      </c>
      <c r="HQ92" s="40">
        <f t="shared" si="1112"/>
        <v>41275</v>
      </c>
      <c r="HR92" s="40">
        <f t="shared" si="1112"/>
        <v>41306</v>
      </c>
      <c r="HS92" s="40">
        <f t="shared" si="1112"/>
        <v>41334</v>
      </c>
      <c r="HT92" s="40">
        <f t="shared" si="1112"/>
        <v>41365</v>
      </c>
      <c r="HU92" s="40">
        <f t="shared" si="1112"/>
        <v>41395</v>
      </c>
      <c r="HV92" s="40">
        <f t="shared" si="1112"/>
        <v>41426</v>
      </c>
      <c r="HW92" s="40">
        <f t="shared" si="1112"/>
        <v>41456</v>
      </c>
      <c r="HX92" s="40">
        <f t="shared" si="1112"/>
        <v>41487</v>
      </c>
      <c r="HY92" s="40">
        <f t="shared" si="1112"/>
        <v>41518</v>
      </c>
      <c r="HZ92" s="40">
        <f t="shared" si="1112"/>
        <v>41548</v>
      </c>
      <c r="IA92" s="40">
        <f t="shared" si="1112"/>
        <v>41579</v>
      </c>
      <c r="IB92" s="40">
        <f t="shared" si="1112"/>
        <v>41609</v>
      </c>
      <c r="IC92" s="40">
        <f t="shared" si="1112"/>
        <v>41640</v>
      </c>
      <c r="ID92" s="40">
        <f t="shared" si="1112"/>
        <v>41671</v>
      </c>
      <c r="IE92" s="40">
        <f t="shared" si="1112"/>
        <v>41699</v>
      </c>
      <c r="IF92" s="40">
        <f t="shared" si="1112"/>
        <v>41730</v>
      </c>
      <c r="IG92" s="40">
        <f t="shared" si="1112"/>
        <v>41760</v>
      </c>
      <c r="IH92" s="40">
        <f t="shared" si="1112"/>
        <v>41791</v>
      </c>
      <c r="II92" s="40">
        <f t="shared" si="1112"/>
        <v>41821</v>
      </c>
      <c r="IJ92" s="40">
        <f t="shared" si="1112"/>
        <v>41852</v>
      </c>
      <c r="IK92" s="40">
        <f t="shared" si="1112"/>
        <v>41883</v>
      </c>
      <c r="IL92" s="40">
        <f t="shared" si="1112"/>
        <v>41913</v>
      </c>
      <c r="IM92" s="40">
        <f t="shared" si="1112"/>
        <v>41944</v>
      </c>
      <c r="IN92" s="40">
        <f t="shared" si="1112"/>
        <v>41974</v>
      </c>
      <c r="IO92" s="40">
        <f t="shared" si="1112"/>
        <v>42005</v>
      </c>
      <c r="IP92" s="40">
        <f t="shared" si="1112"/>
        <v>42036</v>
      </c>
      <c r="IQ92" s="40">
        <f t="shared" si="1112"/>
        <v>42064</v>
      </c>
      <c r="IR92" s="40">
        <f t="shared" si="1112"/>
        <v>42095</v>
      </c>
      <c r="IS92" s="40"/>
      <c r="IT92" s="40"/>
      <c r="IU92" s="40"/>
      <c r="IV92" s="40"/>
      <c r="IW92" s="40"/>
      <c r="IX92" s="40"/>
      <c r="IY92" s="40"/>
      <c r="IZ92" s="40"/>
      <c r="JA92" s="40"/>
      <c r="JB92" s="40"/>
      <c r="JC92" s="40"/>
      <c r="JD92" s="40"/>
      <c r="JE92" s="40"/>
      <c r="JF92" s="40"/>
      <c r="JG92" s="40"/>
      <c r="JH92" s="40"/>
      <c r="JI92" s="40"/>
      <c r="JJ92" s="40"/>
      <c r="JK92" s="40"/>
      <c r="JL92" s="40"/>
      <c r="JM92" s="40"/>
      <c r="JN92" s="40"/>
      <c r="JO92" s="40"/>
      <c r="JP92" s="40"/>
      <c r="JQ92" s="40"/>
      <c r="JR92" s="40"/>
      <c r="JS92" s="40"/>
      <c r="JT92" s="40"/>
      <c r="JU92" s="40"/>
      <c r="JV92" s="40"/>
      <c r="JW92" s="40"/>
      <c r="JX92" s="40"/>
      <c r="JY92" s="40"/>
      <c r="JZ92" s="40"/>
      <c r="KA92" s="40"/>
      <c r="KB92" s="40"/>
      <c r="KC92" s="40"/>
      <c r="KD92" s="40"/>
      <c r="KE92" s="40"/>
      <c r="KF92" s="40"/>
      <c r="KG92" s="40"/>
      <c r="KH92" s="40"/>
      <c r="KI92" s="40"/>
      <c r="KJ92" s="40"/>
      <c r="KK92" s="40"/>
      <c r="KL92" s="40"/>
      <c r="KM92" s="40"/>
      <c r="KN92" s="40"/>
      <c r="KO92" s="40"/>
      <c r="KP92" s="40"/>
      <c r="KQ92" s="40"/>
      <c r="KR92" s="40"/>
      <c r="KS92" s="40"/>
      <c r="KT92" s="40"/>
      <c r="KU92" s="40"/>
      <c r="KV92" s="40"/>
      <c r="KW92" s="40"/>
      <c r="KX92" s="40"/>
      <c r="KY92" s="40"/>
      <c r="KZ92" s="40"/>
      <c r="LA92" s="40"/>
      <c r="LB92" s="40"/>
      <c r="LC92" s="40"/>
      <c r="LD92" s="40"/>
      <c r="LE92" s="40"/>
      <c r="LF92" s="40"/>
      <c r="LG92" s="40"/>
      <c r="LH92" s="40"/>
      <c r="LI92" s="40"/>
      <c r="LJ92" s="40"/>
      <c r="LK92" s="40"/>
      <c r="LL92" s="40"/>
      <c r="LM92" s="40"/>
      <c r="LN92" s="40"/>
      <c r="LO92" s="40"/>
      <c r="LP92" s="40"/>
      <c r="LQ92" s="40"/>
      <c r="LR92" s="40"/>
      <c r="LS92" s="40"/>
      <c r="LT92" s="40"/>
      <c r="LU92" s="40"/>
      <c r="LV92" s="40"/>
      <c r="LW92" s="40"/>
      <c r="LX92" s="40"/>
      <c r="LY92" s="40"/>
      <c r="LZ92" s="40"/>
      <c r="MA92" s="40"/>
      <c r="MB92" s="40"/>
      <c r="MC92" s="40"/>
      <c r="MD92" s="40"/>
      <c r="ME92" s="40"/>
      <c r="MF92" s="40"/>
      <c r="MG92" s="40"/>
      <c r="MH92" s="40"/>
      <c r="MI92" s="40"/>
      <c r="MJ92" s="40"/>
      <c r="MK92" s="40"/>
      <c r="ML92" s="40"/>
      <c r="MM92" s="40"/>
      <c r="MN92" s="40"/>
      <c r="MO92" s="40"/>
      <c r="MP92" s="40"/>
      <c r="MQ92" s="40"/>
      <c r="MR92" s="40"/>
      <c r="MS92" s="40"/>
      <c r="MT92" s="40"/>
      <c r="MU92" s="40"/>
      <c r="MV92" s="40"/>
      <c r="MW92" s="40"/>
      <c r="MX92" s="40"/>
      <c r="MY92" s="40"/>
      <c r="MZ92" s="40"/>
      <c r="NA92" s="40"/>
      <c r="NB92" s="40"/>
      <c r="NC92" s="40"/>
      <c r="ND92" s="40"/>
      <c r="NE92" s="40"/>
      <c r="NF92" s="40"/>
      <c r="NG92" s="40"/>
      <c r="NH92" s="40"/>
      <c r="NI92" s="40"/>
      <c r="NJ92" s="40"/>
      <c r="NK92" s="40"/>
      <c r="NL92" s="40"/>
      <c r="NM92" s="40"/>
      <c r="NN92" s="40"/>
      <c r="NO92" s="40"/>
      <c r="NP92" s="40"/>
      <c r="NQ92" s="40"/>
      <c r="NR92" s="40"/>
      <c r="NS92" s="40"/>
      <c r="NT92" s="40"/>
      <c r="NU92" s="40"/>
    </row>
  </sheetData>
  <mergeCells count="1">
    <mergeCell ref="A2:Q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13C3CA-3BD3-40B7-8CDA-AB7AF8CE40F9}">
  <sheetPr codeName="Planilha4"/>
  <dimension ref="B2:P26"/>
  <sheetViews>
    <sheetView showGridLines="0" zoomScale="85" zoomScaleNormal="85" workbookViewId="0">
      <selection activeCell="S18" sqref="S18"/>
    </sheetView>
  </sheetViews>
  <sheetFormatPr defaultRowHeight="14.75" outlineLevelCol="1" x14ac:dyDescent="0.75"/>
  <cols>
    <col min="2" max="2" width="40.7265625" customWidth="1"/>
    <col min="3" max="7" width="11.7265625" customWidth="1"/>
    <col min="9" max="9" width="40.7265625" customWidth="1" outlineLevel="1"/>
    <col min="10" max="14" width="11.7265625" customWidth="1" outlineLevel="1"/>
    <col min="15" max="15" width="12.40625" bestFit="1" customWidth="1"/>
    <col min="16" max="16" width="21.40625" customWidth="1"/>
    <col min="17" max="18" width="12.40625" bestFit="1" customWidth="1"/>
  </cols>
  <sheetData>
    <row r="2" spans="2:16" ht="18.75" thickBot="1" x14ac:dyDescent="0.9">
      <c r="B2" s="25" t="s">
        <v>40</v>
      </c>
      <c r="C2" s="42"/>
      <c r="D2" s="42"/>
      <c r="E2" s="42"/>
      <c r="F2" s="147">
        <f>Resumo!C2</f>
        <v>46143</v>
      </c>
      <c r="G2" s="148"/>
      <c r="I2" s="25" t="s">
        <v>40</v>
      </c>
      <c r="J2" s="42"/>
      <c r="K2" s="42"/>
      <c r="L2" s="42"/>
      <c r="M2" s="147">
        <f>MAX(Série_histórica!5:5)</f>
        <v>46143</v>
      </c>
      <c r="N2" s="148"/>
    </row>
    <row r="3" spans="2:16" ht="16.5" customHeight="1" thickBot="1" x14ac:dyDescent="0.9">
      <c r="B3" s="149" t="s">
        <v>41</v>
      </c>
      <c r="C3" s="151" t="s">
        <v>42</v>
      </c>
      <c r="D3" s="152"/>
      <c r="E3" s="153"/>
      <c r="F3" s="151" t="s">
        <v>43</v>
      </c>
      <c r="G3" s="153"/>
      <c r="I3" s="149" t="s">
        <v>41</v>
      </c>
      <c r="J3" s="151" t="s">
        <v>42</v>
      </c>
      <c r="K3" s="152"/>
      <c r="L3" s="153"/>
      <c r="M3" s="151" t="s">
        <v>43</v>
      </c>
      <c r="N3" s="153"/>
    </row>
    <row r="4" spans="2:16" ht="27.75" thickBot="1" x14ac:dyDescent="0.9">
      <c r="B4" s="150"/>
      <c r="C4" s="43">
        <f>F2</f>
        <v>46143</v>
      </c>
      <c r="D4" s="44">
        <f>DATE(YEAR(F2),MONTH(F2)-1,1)</f>
        <v>46113</v>
      </c>
      <c r="E4" s="45">
        <f>DATE(YEAR(F2)-1,MONTH(F2),1)</f>
        <v>45778</v>
      </c>
      <c r="F4" s="43" t="s">
        <v>44</v>
      </c>
      <c r="G4" s="46" t="s">
        <v>45</v>
      </c>
      <c r="I4" s="150"/>
      <c r="J4" s="43">
        <f>M2</f>
        <v>46143</v>
      </c>
      <c r="K4" s="44">
        <f>DATE(YEAR(M2),MONTH(M2)-1,1)</f>
        <v>46113</v>
      </c>
      <c r="L4" s="45">
        <f>DATE(YEAR(M2)-1,MONTH(M2),1)</f>
        <v>45778</v>
      </c>
      <c r="M4" s="43" t="s">
        <v>44</v>
      </c>
      <c r="N4" s="46" t="s">
        <v>45</v>
      </c>
    </row>
    <row r="5" spans="2:16" ht="15.75" customHeight="1" thickBot="1" x14ac:dyDescent="0.9">
      <c r="B5" s="47" t="s">
        <v>40</v>
      </c>
      <c r="C5" s="48">
        <f>HLOOKUP(C$4,Série_histórica!$5:$12,8,0)</f>
        <v>120.55475251388498</v>
      </c>
      <c r="D5" s="49">
        <f>HLOOKUP(D$4,Série_histórica!$5:$12,8,0)</f>
        <v>121.06395061119164</v>
      </c>
      <c r="E5" s="50">
        <f>HLOOKUP(E$4,Série_histórica!$5:$12,8,0)</f>
        <v>111.7308676402366</v>
      </c>
      <c r="F5" s="51">
        <f>C5/D5-1</f>
        <v>-4.2060257800606848E-3</v>
      </c>
      <c r="G5" s="52">
        <f>C5/E5-1</f>
        <v>7.8974459431036648E-2</v>
      </c>
      <c r="I5" s="47" t="s">
        <v>40</v>
      </c>
      <c r="J5" s="48">
        <f>[2]Segmentação!E27-C5</f>
        <v>-10.352484319501372</v>
      </c>
      <c r="K5" s="49">
        <f>[2]Segmentação!F27-D5</f>
        <v>-9.1852224234542064</v>
      </c>
      <c r="L5" s="50">
        <f>[2]Segmentação!G27-E5</f>
        <v>11.498713288008574</v>
      </c>
      <c r="M5" s="51">
        <f>[2]Segmentação!H27-F5</f>
        <v>-1.0778592122823061E-2</v>
      </c>
      <c r="N5" s="52">
        <f>[2]Segmentação!I27-G5</f>
        <v>-0.18469025133531314</v>
      </c>
      <c r="O5" s="90"/>
      <c r="P5" s="90">
        <f t="shared" ref="P5:P25" si="0">D5-O5</f>
        <v>121.06395061119164</v>
      </c>
    </row>
    <row r="6" spans="2:16" x14ac:dyDescent="0.75">
      <c r="B6" s="53" t="s">
        <v>46</v>
      </c>
      <c r="C6" s="54">
        <f>HLOOKUP(C$4,Série_histórica!$5:$12,2,0)</f>
        <v>118.91531261214466</v>
      </c>
      <c r="D6" s="55">
        <f>HLOOKUP(D$4,Série_histórica!$5:$12,2,0)</f>
        <v>119.67270130181275</v>
      </c>
      <c r="E6" s="56">
        <f>HLOOKUP(E$4,Série_histórica!$5:$12,2,0)</f>
        <v>108.78433180084907</v>
      </c>
      <c r="F6" s="57">
        <f t="shared" ref="F6:F25" si="1">C6/D6-1</f>
        <v>-6.3288342406341291E-3</v>
      </c>
      <c r="G6" s="58">
        <f t="shared" ref="G6:G25" si="2">C6/E6-1</f>
        <v>9.3129043894320418E-2</v>
      </c>
      <c r="I6" s="53" t="s">
        <v>46</v>
      </c>
      <c r="J6" s="54">
        <f>[2]Segmentação!E32-C6</f>
        <v>-11.841510345342826</v>
      </c>
      <c r="K6" s="55">
        <f>[2]Segmentação!F32-D6</f>
        <v>-10.114083289100563</v>
      </c>
      <c r="L6" s="56">
        <f>[2]Segmentação!G32-E6</f>
        <v>12.58090791119885</v>
      </c>
      <c r="M6" s="57">
        <f>[2]Segmentação!H32-F6</f>
        <v>-1.635140571659166E-2</v>
      </c>
      <c r="N6" s="58">
        <f>[2]Segmentação!I32-G6</f>
        <v>-0.21088465068217876</v>
      </c>
      <c r="O6" s="90"/>
      <c r="P6" s="90">
        <f t="shared" si="0"/>
        <v>119.67270130181275</v>
      </c>
    </row>
    <row r="7" spans="2:16" x14ac:dyDescent="0.75">
      <c r="B7" s="59" t="s">
        <v>47</v>
      </c>
      <c r="C7" s="60">
        <f>HLOOKUP(C$4,Série_histórica!$5:$12,3,0)</f>
        <v>124.0385623050831</v>
      </c>
      <c r="D7" s="61">
        <f>HLOOKUP(D$4,Série_histórica!$5:$12,3,0)</f>
        <v>124.02035539362187</v>
      </c>
      <c r="E7" s="62">
        <f>HLOOKUP(E$4,Série_histórica!$5:$12,3,0)</f>
        <v>117.99225629893513</v>
      </c>
      <c r="F7" s="63">
        <f t="shared" si="1"/>
        <v>1.4680583202197894E-4</v>
      </c>
      <c r="G7" s="64">
        <f t="shared" si="2"/>
        <v>5.1243244224685069E-2</v>
      </c>
      <c r="I7" s="59" t="s">
        <v>47</v>
      </c>
      <c r="J7" s="60">
        <f>[2]Segmentação!E33-C7</f>
        <v>-7.1883040145882831</v>
      </c>
      <c r="K7" s="61">
        <f>[2]Segmentação!F33-D7</f>
        <v>-7.211393083955727</v>
      </c>
      <c r="L7" s="62">
        <f>[2]Segmentação!G33-E7</f>
        <v>9.1990497137291385</v>
      </c>
      <c r="M7" s="63">
        <f>[2]Segmentação!H33-F7</f>
        <v>2.0672852024117283E-4</v>
      </c>
      <c r="N7" s="64">
        <f>[2]Segmentação!I33-G7</f>
        <v>-0.13254634619251771</v>
      </c>
      <c r="O7" s="90"/>
      <c r="P7" s="90">
        <f t="shared" si="0"/>
        <v>124.02035539362187</v>
      </c>
    </row>
    <row r="8" spans="2:16" x14ac:dyDescent="0.75">
      <c r="B8" s="65" t="s">
        <v>48</v>
      </c>
      <c r="C8" s="66">
        <f>HLOOKUP(C$4,Série_histórica!$5:$12,4,0)</f>
        <v>122.53128164478839</v>
      </c>
      <c r="D8" s="67">
        <f>HLOOKUP(D$4,Série_histórica!$5:$12,4,0)</f>
        <v>124.30429153282839</v>
      </c>
      <c r="E8" s="68">
        <f>HLOOKUP(E$4,Série_histórica!$5:$12,4,0)</f>
        <v>113.59628064352164</v>
      </c>
      <c r="F8" s="69">
        <f t="shared" si="1"/>
        <v>-1.4263464810237436E-2</v>
      </c>
      <c r="G8" s="70">
        <f t="shared" si="2"/>
        <v>7.8655753081439572E-2</v>
      </c>
      <c r="I8" s="65" t="s">
        <v>48</v>
      </c>
      <c r="J8" s="66">
        <f>[2]Segmentação!E28-C8</f>
        <v>-7.8117955851186736</v>
      </c>
      <c r="K8" s="67">
        <f>[2]Segmentação!F28-D8</f>
        <v>-11.348383520467578</v>
      </c>
      <c r="L8" s="68">
        <f>[2]Segmentação!G28-E8</f>
        <v>10.427157946690869</v>
      </c>
      <c r="M8" s="69">
        <f>[2]Segmentação!H28-F8</f>
        <v>2.987644228385411E-2</v>
      </c>
      <c r="N8" s="70">
        <f>[2]Segmentação!I28-G8</f>
        <v>-0.1536734484163037</v>
      </c>
      <c r="O8" s="90"/>
      <c r="P8" s="90">
        <f t="shared" si="0"/>
        <v>124.30429153282839</v>
      </c>
    </row>
    <row r="9" spans="2:16" x14ac:dyDescent="0.75">
      <c r="B9" s="59" t="s">
        <v>49</v>
      </c>
      <c r="C9" s="60">
        <f>HLOOKUP(C$4,Série_histórica!$5:$12,5,0)</f>
        <v>118.57822338298153</v>
      </c>
      <c r="D9" s="61">
        <f>HLOOKUP(D$4,Série_histórica!$5:$12,5,0)</f>
        <v>117.82360968955493</v>
      </c>
      <c r="E9" s="62">
        <f>HLOOKUP(E$4,Série_histórica!$5:$12,5,0)</f>
        <v>109.86545463695158</v>
      </c>
      <c r="F9" s="63">
        <f t="shared" si="1"/>
        <v>6.4046051161976703E-3</v>
      </c>
      <c r="G9" s="64">
        <f t="shared" si="2"/>
        <v>7.9303988454069829E-2</v>
      </c>
      <c r="I9" s="59" t="s">
        <v>49</v>
      </c>
      <c r="J9" s="60">
        <f>[2]Segmentação!E29-C9</f>
        <v>-12.893173053884055</v>
      </c>
      <c r="K9" s="61">
        <f>[2]Segmentação!F29-D9</f>
        <v>-7.0220613264408485</v>
      </c>
      <c r="L9" s="62">
        <f>[2]Segmentação!G29-E9</f>
        <v>12.570268629326236</v>
      </c>
      <c r="M9" s="63">
        <f>[2]Segmentação!H29-F9</f>
        <v>-5.2581739909016934E-2</v>
      </c>
      <c r="N9" s="64">
        <f>[2]Segmentação!I29-G9</f>
        <v>-0.21611596203755046</v>
      </c>
      <c r="O9" s="90"/>
      <c r="P9" s="90">
        <f t="shared" si="0"/>
        <v>117.82360968955493</v>
      </c>
    </row>
    <row r="10" spans="2:16" x14ac:dyDescent="0.75">
      <c r="B10" s="65" t="s">
        <v>50</v>
      </c>
      <c r="C10" s="66">
        <f>HLOOKUP(C$4,Série_histórica!$5:$12,6,0)</f>
        <v>123.31454377213041</v>
      </c>
      <c r="D10" s="67">
        <f>HLOOKUP(D$4,Série_histórica!$5:$12,6,0)</f>
        <v>121.33292938161313</v>
      </c>
      <c r="E10" s="68">
        <f>HLOOKUP(E$4,Série_histórica!$5:$12,6,0)</f>
        <v>115.20422033232694</v>
      </c>
      <c r="F10" s="69">
        <f t="shared" si="1"/>
        <v>1.6332041108846562E-2</v>
      </c>
      <c r="G10" s="70">
        <f t="shared" si="2"/>
        <v>7.0399534117828289E-2</v>
      </c>
      <c r="I10" s="65" t="s">
        <v>50</v>
      </c>
      <c r="J10" s="66">
        <f>[2]Segmentação!E30-C10</f>
        <v>-8.7712813060710317</v>
      </c>
      <c r="K10" s="67">
        <f>[2]Segmentação!F30-D10</f>
        <v>-5.0500806821772812</v>
      </c>
      <c r="L10" s="68">
        <f>[2]Segmentação!G30-E10</f>
        <v>11.257812338150487</v>
      </c>
      <c r="M10" s="69">
        <f>[2]Segmentação!H30-F10</f>
        <v>-3.1291996535058209E-2</v>
      </c>
      <c r="N10" s="70">
        <f>[2]Segmentação!I30-G10</f>
        <v>-0.16464734868107223</v>
      </c>
      <c r="O10" s="90"/>
      <c r="P10" s="90">
        <f t="shared" si="0"/>
        <v>121.33292938161313</v>
      </c>
    </row>
    <row r="11" spans="2:16" ht="15.5" thickBot="1" x14ac:dyDescent="0.9">
      <c r="B11" s="71" t="s">
        <v>51</v>
      </c>
      <c r="C11" s="72">
        <f>HLOOKUP(C$4,Série_histórica!$5:$12,7,0)</f>
        <v>116.05193519780032</v>
      </c>
      <c r="D11" s="73">
        <f>HLOOKUP(D$4,Série_histórica!$5:$12,7,0)</f>
        <v>120.62509051208296</v>
      </c>
      <c r="E11" s="74">
        <f>HLOOKUP(E$4,Série_histórica!$5:$12,7,0)</f>
        <v>106.0638185110366</v>
      </c>
      <c r="F11" s="75">
        <f t="shared" si="1"/>
        <v>-3.7912139960836422E-2</v>
      </c>
      <c r="G11" s="76">
        <f t="shared" si="2"/>
        <v>9.4170819295218866E-2</v>
      </c>
      <c r="I11" s="71" t="s">
        <v>51</v>
      </c>
      <c r="J11" s="72">
        <f>[2]Segmentação!E31-C11</f>
        <v>-12.932341867729832</v>
      </c>
      <c r="K11" s="73">
        <f>[2]Segmentação!F31-D11</f>
        <v>-15.932032632906058</v>
      </c>
      <c r="L11" s="74">
        <f>[2]Segmentação!G31-E11</f>
        <v>11.891762206198052</v>
      </c>
      <c r="M11" s="75">
        <f>[2]Segmentação!H31-F11</f>
        <v>2.2882828744019146E-2</v>
      </c>
      <c r="N11" s="76">
        <f>[2]Segmentação!I31-G11</f>
        <v>-0.21994687242431388</v>
      </c>
      <c r="O11" s="90"/>
      <c r="P11" s="90">
        <f t="shared" si="0"/>
        <v>120.62509051208296</v>
      </c>
    </row>
    <row r="12" spans="2:16" ht="15.75" customHeight="1" thickBot="1" x14ac:dyDescent="0.9">
      <c r="B12" s="47" t="s">
        <v>52</v>
      </c>
      <c r="C12" s="48">
        <f>HLOOKUP(C$4,Série_histórica!$34:$41,8,0)</f>
        <v>112.43942698810052</v>
      </c>
      <c r="D12" s="49">
        <f>HLOOKUP(D$4,Série_histórica!$34:$41,8,0)</f>
        <v>119.07905776049338</v>
      </c>
      <c r="E12" s="50">
        <f>HLOOKUP(E$4,Série_histórica!$34:$41,8,0)</f>
        <v>103.62350165564978</v>
      </c>
      <c r="F12" s="52">
        <f t="shared" si="1"/>
        <v>-5.5758173580339521E-2</v>
      </c>
      <c r="G12" s="52">
        <f t="shared" si="2"/>
        <v>8.5076504765751571E-2</v>
      </c>
      <c r="I12" s="47" t="s">
        <v>52</v>
      </c>
      <c r="J12" s="48">
        <f>[2]Segmentação!E34-C12</f>
        <v>-6.6697251859696678</v>
      </c>
      <c r="K12" s="49">
        <f>[2]Segmentação!F34-D12</f>
        <v>-10.988350375907146</v>
      </c>
      <c r="L12" s="50">
        <f>[2]Segmentação!G34-E12</f>
        <v>13.042910988392109</v>
      </c>
      <c r="M12" s="52">
        <f>[2]Segmentação!H34-F12</f>
        <v>3.428541575854771E-2</v>
      </c>
      <c r="N12" s="52">
        <f>[2]Segmentação!I34-G12</f>
        <v>-0.17847708677522611</v>
      </c>
      <c r="O12" s="90"/>
      <c r="P12" s="90">
        <f t="shared" si="0"/>
        <v>119.07905776049338</v>
      </c>
    </row>
    <row r="13" spans="2:16" x14ac:dyDescent="0.75">
      <c r="B13" s="53" t="s">
        <v>46</v>
      </c>
      <c r="C13" s="54">
        <f>HLOOKUP(C$4,Série_histórica!$34:$41,2,0)</f>
        <v>109.01267484395589</v>
      </c>
      <c r="D13" s="55">
        <f>HLOOKUP(D$4,Série_histórica!$34:$41,2,0)</f>
        <v>114.55303492085687</v>
      </c>
      <c r="E13" s="56">
        <f>HLOOKUP(E$4,Série_histórica!$34:$41,2,0)</f>
        <v>98.374843946858789</v>
      </c>
      <c r="F13" s="58">
        <f t="shared" si="1"/>
        <v>-4.8365022198920693E-2</v>
      </c>
      <c r="G13" s="58">
        <f t="shared" si="2"/>
        <v>0.10813568256172856</v>
      </c>
      <c r="I13" s="53" t="s">
        <v>46</v>
      </c>
      <c r="J13" s="54">
        <f>[2]Segmentação!E39-C13</f>
        <v>-8.8881648400816857</v>
      </c>
      <c r="K13" s="55">
        <f>[2]Segmentação!F39-D13</f>
        <v>-10.774944249732727</v>
      </c>
      <c r="L13" s="56">
        <f>[2]Segmentação!G39-E13</f>
        <v>14.311966791488132</v>
      </c>
      <c r="M13" s="58">
        <f>[2]Segmentação!H39-F13</f>
        <v>1.315931891778932E-2</v>
      </c>
      <c r="N13" s="58">
        <f>[2]Segmentação!I39-G13</f>
        <v>-0.21961546135892729</v>
      </c>
      <c r="O13" s="90"/>
      <c r="P13" s="90">
        <f t="shared" si="0"/>
        <v>114.55303492085687</v>
      </c>
    </row>
    <row r="14" spans="2:16" x14ac:dyDescent="0.75">
      <c r="B14" s="59" t="s">
        <v>47</v>
      </c>
      <c r="C14" s="60">
        <f>HLOOKUP(C$4,Série_histórica!$34:$41,3,0)</f>
        <v>119.72127529440779</v>
      </c>
      <c r="D14" s="61">
        <f>HLOOKUP(D$4,Série_histórica!$34:$41,3,0)</f>
        <v>128.69685629472093</v>
      </c>
      <c r="E14" s="62">
        <f>HLOOKUP(E$4,Série_histórica!$34:$41,3,0)</f>
        <v>114.77689928683064</v>
      </c>
      <c r="F14" s="64">
        <f t="shared" si="1"/>
        <v>-6.9742037674632162E-2</v>
      </c>
      <c r="G14" s="64">
        <f t="shared" si="2"/>
        <v>4.3078145849026805E-2</v>
      </c>
      <c r="I14" s="59" t="s">
        <v>47</v>
      </c>
      <c r="J14" s="60">
        <f>[2]Segmentação!E40-C14</f>
        <v>-1.9555409209815906</v>
      </c>
      <c r="K14" s="61">
        <f>[2]Segmentação!F40-D14</f>
        <v>-11.441838394027712</v>
      </c>
      <c r="L14" s="62">
        <f>[2]Segmentação!G40-E14</f>
        <v>10.346167406813024</v>
      </c>
      <c r="M14" s="64">
        <f>[2]Segmentação!H40-F14</f>
        <v>7.4097642081818571E-2</v>
      </c>
      <c r="N14" s="64">
        <f>[2]Segmentação!I40-G14</f>
        <v>-0.10187891308270924</v>
      </c>
      <c r="O14" s="90"/>
      <c r="P14" s="90">
        <f t="shared" si="0"/>
        <v>128.69685629472093</v>
      </c>
    </row>
    <row r="15" spans="2:16" x14ac:dyDescent="0.75">
      <c r="B15" s="65" t="s">
        <v>48</v>
      </c>
      <c r="C15" s="66">
        <f>HLOOKUP(C$4,Série_histórica!$34:$41,4,0)</f>
        <v>115.75297852549949</v>
      </c>
      <c r="D15" s="67">
        <f>HLOOKUP(D$4,Série_histórica!$34:$41,4,0)</f>
        <v>122.11672050687132</v>
      </c>
      <c r="E15" s="68">
        <f>HLOOKUP(E$4,Série_histórica!$34:$41,4,0)</f>
        <v>107.09056155730691</v>
      </c>
      <c r="F15" s="70">
        <f t="shared" si="1"/>
        <v>-5.2111962677656054E-2</v>
      </c>
      <c r="G15" s="70">
        <f t="shared" si="2"/>
        <v>8.0888706177500991E-2</v>
      </c>
      <c r="I15" s="65" t="s">
        <v>48</v>
      </c>
      <c r="J15" s="66">
        <f>[2]Segmentação!E35-C15</f>
        <v>-3.6974702535342914</v>
      </c>
      <c r="K15" s="67">
        <f>[2]Segmentação!F35-D15</f>
        <v>-10.104032763328249</v>
      </c>
      <c r="L15" s="68">
        <f>[2]Segmentação!G35-E15</f>
        <v>11.314851572403526</v>
      </c>
      <c r="M15" s="70">
        <f>[2]Segmentação!H35-F15</f>
        <v>5.2494245517972882E-2</v>
      </c>
      <c r="N15" s="70">
        <f>[2]Segmentação!I35-G15</f>
        <v>-0.13451720752641372</v>
      </c>
      <c r="O15" s="90"/>
      <c r="P15" s="90">
        <f t="shared" si="0"/>
        <v>122.11672050687132</v>
      </c>
    </row>
    <row r="16" spans="2:16" x14ac:dyDescent="0.75">
      <c r="B16" s="59" t="s">
        <v>49</v>
      </c>
      <c r="C16" s="60">
        <f>HLOOKUP(C$4,Série_histórica!$34:$41,5,0)</f>
        <v>109.12587545070151</v>
      </c>
      <c r="D16" s="61">
        <f>HLOOKUP(D$4,Série_histórica!$34:$41,5,0)</f>
        <v>116.04139501411547</v>
      </c>
      <c r="E16" s="62">
        <f>HLOOKUP(E$4,Série_histórica!$34:$41,5,0)</f>
        <v>100.15644175399267</v>
      </c>
      <c r="F16" s="64">
        <f t="shared" si="1"/>
        <v>-5.9595281171626158E-2</v>
      </c>
      <c r="G16" s="64">
        <f t="shared" si="2"/>
        <v>8.9554236748344618E-2</v>
      </c>
      <c r="I16" s="59" t="s">
        <v>49</v>
      </c>
      <c r="J16" s="60">
        <f>[2]Segmentação!E36-C16</f>
        <v>-9.6419801184050158</v>
      </c>
      <c r="K16" s="61">
        <f>[2]Segmentação!F36-D16</f>
        <v>-11.872667988486043</v>
      </c>
      <c r="L16" s="62">
        <f>[2]Segmentação!G36-E16</f>
        <v>14.770970404380662</v>
      </c>
      <c r="M16" s="64">
        <f>[2]Segmentação!H36-F16</f>
        <v>1.4621786466441966E-2</v>
      </c>
      <c r="N16" s="64">
        <f>[2]Segmentação!I36-G16</f>
        <v>-0.22393050552567695</v>
      </c>
      <c r="O16" s="90"/>
      <c r="P16" s="90">
        <f t="shared" si="0"/>
        <v>116.04139501411547</v>
      </c>
    </row>
    <row r="17" spans="2:16" x14ac:dyDescent="0.75">
      <c r="B17" s="65" t="s">
        <v>50</v>
      </c>
      <c r="C17" s="66">
        <f>HLOOKUP(C$4,Série_histórica!$34:$41,6,0)</f>
        <v>116.02573020443403</v>
      </c>
      <c r="D17" s="67">
        <f>HLOOKUP(D$4,Série_histórica!$34:$41,6,0)</f>
        <v>121.58525558026602</v>
      </c>
      <c r="E17" s="68">
        <f>HLOOKUP(E$4,Série_histórica!$34:$41,6,0)</f>
        <v>107.99040936405133</v>
      </c>
      <c r="F17" s="70">
        <f t="shared" si="1"/>
        <v>-4.5725325404788131E-2</v>
      </c>
      <c r="G17" s="70">
        <f t="shared" si="2"/>
        <v>7.4407726461101387E-2</v>
      </c>
      <c r="I17" s="65" t="s">
        <v>50</v>
      </c>
      <c r="J17" s="66">
        <f>[2]Segmentação!E37-C17</f>
        <v>-3.366349820863789</v>
      </c>
      <c r="K17" s="67">
        <f>[2]Segmentação!F37-D17</f>
        <v>-6.750036791034745</v>
      </c>
      <c r="L17" s="68">
        <f>[2]Segmentação!G37-E17</f>
        <v>13.772415826623288</v>
      </c>
      <c r="M17" s="70">
        <f>[2]Segmentação!H37-F17</f>
        <v>2.6777841970680893E-2</v>
      </c>
      <c r="N17" s="70">
        <f>[2]Segmentação!I37-G17</f>
        <v>-0.14917147141239362</v>
      </c>
      <c r="O17" s="90"/>
      <c r="P17" s="90">
        <f t="shared" si="0"/>
        <v>121.58525558026602</v>
      </c>
    </row>
    <row r="18" spans="2:16" ht="15.5" thickBot="1" x14ac:dyDescent="0.9">
      <c r="B18" s="71" t="s">
        <v>51</v>
      </c>
      <c r="C18" s="72">
        <f>HLOOKUP(C$4,Série_histórica!$34:$41,7,0)</f>
        <v>106.58809016145106</v>
      </c>
      <c r="D18" s="73">
        <f>HLOOKUP(D$4,Série_histórica!$34:$41,7,0)</f>
        <v>114.98999815981171</v>
      </c>
      <c r="E18" s="74">
        <f>HLOOKUP(E$4,Série_histórica!$34:$41,7,0)</f>
        <v>96.498546973520959</v>
      </c>
      <c r="F18" s="64">
        <f t="shared" si="1"/>
        <v>-7.3066424322259516E-2</v>
      </c>
      <c r="G18" s="64">
        <f t="shared" si="2"/>
        <v>0.10455642602264947</v>
      </c>
      <c r="I18" s="71" t="s">
        <v>51</v>
      </c>
      <c r="J18" s="72">
        <f>[2]Segmentação!E38-C18</f>
        <v>-12.059442886931848</v>
      </c>
      <c r="K18" s="73">
        <f>[2]Segmentação!F38-D18</f>
        <v>-17.903493593330523</v>
      </c>
      <c r="L18" s="74">
        <f>[2]Segmentação!G38-E18</f>
        <v>11.852666252330664</v>
      </c>
      <c r="M18" s="64">
        <f>[2]Segmentação!H38-F18</f>
        <v>4.6720257021422795E-2</v>
      </c>
      <c r="N18" s="64">
        <f>[2]Segmentação!I38-G18</f>
        <v>-0.2321282873780004</v>
      </c>
      <c r="O18" s="90"/>
      <c r="P18" s="90">
        <f t="shared" si="0"/>
        <v>114.98999815981171</v>
      </c>
    </row>
    <row r="19" spans="2:16" ht="15.75" customHeight="1" thickBot="1" x14ac:dyDescent="0.9">
      <c r="B19" s="47" t="s">
        <v>53</v>
      </c>
      <c r="C19" s="48">
        <f>HLOOKUP(C$4,Série_histórica!$63:$70,8,0)</f>
        <v>125.9649695310746</v>
      </c>
      <c r="D19" s="49">
        <f>HLOOKUP(D$4,Série_histórica!$63:$70,8,0)</f>
        <v>122.38721251165718</v>
      </c>
      <c r="E19" s="50">
        <f>HLOOKUP(E$4,Série_histórica!$63:$70,8,0)</f>
        <v>117.13577829662783</v>
      </c>
      <c r="F19" s="51">
        <f t="shared" si="1"/>
        <v>2.9233095075816395E-2</v>
      </c>
      <c r="G19" s="52">
        <f t="shared" si="2"/>
        <v>7.5375699575651822E-2</v>
      </c>
      <c r="I19" s="47" t="s">
        <v>53</v>
      </c>
      <c r="J19" s="48">
        <f>[2]Segmentação!E41-C19</f>
        <v>-12.807657075189155</v>
      </c>
      <c r="K19" s="49">
        <f>[2]Segmentação!F41-D19</f>
        <v>-7.9831371218189418</v>
      </c>
      <c r="L19" s="50">
        <f>[2]Segmentação!G41-E19</f>
        <v>10.469248154419532</v>
      </c>
      <c r="M19" s="51">
        <f>[2]Segmentação!H41-F19</f>
        <v>-4.0130984243701207E-2</v>
      </c>
      <c r="N19" s="52">
        <f>[2]Segmentação!I41-G19</f>
        <v>-0.1885978382090735</v>
      </c>
      <c r="O19" s="90"/>
      <c r="P19" s="90">
        <f t="shared" si="0"/>
        <v>122.38721251165718</v>
      </c>
    </row>
    <row r="20" spans="2:16" x14ac:dyDescent="0.75">
      <c r="B20" s="53" t="s">
        <v>46</v>
      </c>
      <c r="C20" s="54">
        <f>HLOOKUP(C$4,Série_histórica!$63:$70,2,0)</f>
        <v>125.5170711242705</v>
      </c>
      <c r="D20" s="55">
        <f>HLOOKUP(D$4,Série_histórica!$63:$70,2,0)</f>
        <v>123.08581222245</v>
      </c>
      <c r="E20" s="56">
        <f>HLOOKUP(E$4,Série_histórica!$63:$70,2,0)</f>
        <v>115.72399037017594</v>
      </c>
      <c r="F20" s="57">
        <f t="shared" si="1"/>
        <v>1.9752551962906484E-2</v>
      </c>
      <c r="G20" s="58">
        <f t="shared" si="2"/>
        <v>8.4624464838868985E-2</v>
      </c>
      <c r="I20" s="53" t="s">
        <v>46</v>
      </c>
      <c r="J20" s="54">
        <f>[2]Segmentação!E46-C20</f>
        <v>-13.810407348850234</v>
      </c>
      <c r="K20" s="55">
        <f>[2]Segmentação!F46-D20</f>
        <v>-9.6735093153457967</v>
      </c>
      <c r="L20" s="56">
        <f>[2]Segmentação!G46-E20</f>
        <v>11.426868657672657</v>
      </c>
      <c r="M20" s="57">
        <f>[2]Segmentação!H46-F20</f>
        <v>-3.4791829783417882E-2</v>
      </c>
      <c r="N20" s="58">
        <f>[2]Segmentação!I46-G20</f>
        <v>-0.2060880190020834</v>
      </c>
      <c r="O20" s="90"/>
      <c r="P20" s="90">
        <f t="shared" si="0"/>
        <v>123.08581222245</v>
      </c>
    </row>
    <row r="21" spans="2:16" x14ac:dyDescent="0.75">
      <c r="B21" s="59" t="s">
        <v>47</v>
      </c>
      <c r="C21" s="60">
        <f>HLOOKUP(C$4,Série_histórica!$63:$70,3,0)</f>
        <v>126.91675364553332</v>
      </c>
      <c r="D21" s="61">
        <f>HLOOKUP(D$4,Série_histórica!$63:$70,3,0)</f>
        <v>120.90268812622246</v>
      </c>
      <c r="E21" s="62">
        <f>HLOOKUP(E$4,Série_histórica!$63:$70,3,0)</f>
        <v>120.13582764033811</v>
      </c>
      <c r="F21" s="63">
        <f t="shared" si="1"/>
        <v>4.9743025672284169E-2</v>
      </c>
      <c r="G21" s="64">
        <f t="shared" si="2"/>
        <v>5.644382811009474E-2</v>
      </c>
      <c r="I21" s="59" t="s">
        <v>47</v>
      </c>
      <c r="J21" s="60">
        <f>[2]Segmentação!E47-C21</f>
        <v>-10.676812743659383</v>
      </c>
      <c r="K21" s="61">
        <f>[2]Segmentação!F47-D21</f>
        <v>-4.3910962105743749</v>
      </c>
      <c r="L21" s="62">
        <f>[2]Segmentação!G47-E21</f>
        <v>8.4343045850065721</v>
      </c>
      <c r="M21" s="64">
        <f>[2]Segmentação!H47-F21</f>
        <v>-5.2074562039676864E-2</v>
      </c>
      <c r="N21" s="64">
        <f>[2]Segmentação!I47-G21</f>
        <v>-0.15234628313642729</v>
      </c>
      <c r="O21" s="90"/>
      <c r="P21" s="90">
        <f t="shared" si="0"/>
        <v>120.90268812622246</v>
      </c>
    </row>
    <row r="22" spans="2:16" x14ac:dyDescent="0.75">
      <c r="B22" s="65" t="s">
        <v>48</v>
      </c>
      <c r="C22" s="66">
        <f>HLOOKUP(C$4,Série_histórica!$63:$70,4,0)</f>
        <v>127.050150390981</v>
      </c>
      <c r="D22" s="67">
        <f>HLOOKUP(D$4,Série_histórica!$63:$70,4,0)</f>
        <v>125.76267221679977</v>
      </c>
      <c r="E22" s="68">
        <f>HLOOKUP(E$4,Série_histórica!$63:$70,4,0)</f>
        <v>117.93342670099814</v>
      </c>
      <c r="F22" s="69">
        <f t="shared" si="1"/>
        <v>1.0237363372509911E-2</v>
      </c>
      <c r="G22" s="70">
        <f t="shared" si="2"/>
        <v>7.7303983654243291E-2</v>
      </c>
      <c r="I22" s="65" t="s">
        <v>48</v>
      </c>
      <c r="J22" s="66">
        <f>[2]Segmentação!E42-C22</f>
        <v>-10.554679139508266</v>
      </c>
      <c r="K22" s="67">
        <f>[2]Segmentação!F42-D22</f>
        <v>-12.177950691893784</v>
      </c>
      <c r="L22" s="68">
        <f>[2]Segmentação!G42-E22</f>
        <v>9.8353621962157405</v>
      </c>
      <c r="M22" s="69">
        <f>[2]Segmentação!H42-F22</f>
        <v>1.5388880082499945E-2</v>
      </c>
      <c r="N22" s="70">
        <f>[2]Segmentação!I42-G22</f>
        <v>-0.16553615477398509</v>
      </c>
      <c r="O22" s="90"/>
      <c r="P22" s="90">
        <f t="shared" si="0"/>
        <v>125.76267221679977</v>
      </c>
    </row>
    <row r="23" spans="2:16" x14ac:dyDescent="0.75">
      <c r="B23" s="59" t="s">
        <v>49</v>
      </c>
      <c r="C23" s="60">
        <f>HLOOKUP(C$4,Série_histórica!$63:$70,5,0)</f>
        <v>124.87978867116821</v>
      </c>
      <c r="D23" s="61">
        <f>HLOOKUP(D$4,Série_histórica!$63:$70,5,0)</f>
        <v>119.01175280651459</v>
      </c>
      <c r="E23" s="62">
        <f>HLOOKUP(E$4,Série_histórica!$63:$70,5,0)</f>
        <v>116.33812989225753</v>
      </c>
      <c r="F23" s="63">
        <f t="shared" si="1"/>
        <v>4.9306356105801363E-2</v>
      </c>
      <c r="G23" s="64">
        <f t="shared" si="2"/>
        <v>7.3420973732526429E-2</v>
      </c>
      <c r="I23" s="59" t="s">
        <v>49</v>
      </c>
      <c r="J23" s="60">
        <f>[2]Segmentação!E43-C23</f>
        <v>-15.060635010870072</v>
      </c>
      <c r="K23" s="61">
        <f>[2]Segmentação!F43-D23</f>
        <v>-3.788323551744071</v>
      </c>
      <c r="L23" s="62">
        <f>[2]Segmentação!G43-E23</f>
        <v>11.10313411262328</v>
      </c>
      <c r="M23" s="63">
        <f>[2]Segmentação!H43-F23</f>
        <v>-9.6208931644696238E-2</v>
      </c>
      <c r="N23" s="64">
        <f>[2]Segmentação!I43-G23</f>
        <v>-0.2116973042616066</v>
      </c>
      <c r="O23" s="90"/>
      <c r="P23" s="90">
        <f t="shared" si="0"/>
        <v>119.01175280651459</v>
      </c>
    </row>
    <row r="24" spans="2:16" x14ac:dyDescent="0.75">
      <c r="B24" s="65" t="s">
        <v>50</v>
      </c>
      <c r="C24" s="66">
        <f>HLOOKUP(C$4,Série_histórica!$63:$70,6,0)</f>
        <v>128.17375281726132</v>
      </c>
      <c r="D24" s="67">
        <f>HLOOKUP(D$4,Série_histórica!$63:$70,6,0)</f>
        <v>121.16471191584452</v>
      </c>
      <c r="E24" s="68">
        <f>HLOOKUP(E$4,Série_histórica!$63:$70,6,0)</f>
        <v>120.01342764451071</v>
      </c>
      <c r="F24" s="69">
        <f t="shared" si="1"/>
        <v>5.7847213025892907E-2</v>
      </c>
      <c r="G24" s="70">
        <f t="shared" si="2"/>
        <v>6.7995101322513074E-2</v>
      </c>
      <c r="I24" s="65" t="s">
        <v>50</v>
      </c>
      <c r="J24" s="66">
        <f>[2]Segmentação!E44-C24</f>
        <v>-12.374568962875841</v>
      </c>
      <c r="K24" s="67">
        <f>[2]Segmentação!F44-D24</f>
        <v>-3.916776609605634</v>
      </c>
      <c r="L24" s="68">
        <f>[2]Segmentação!G44-E24</f>
        <v>9.5814100125019053</v>
      </c>
      <c r="M24" s="69">
        <f>[2]Segmentação!H44-F24</f>
        <v>-7.0203519753763488E-2</v>
      </c>
      <c r="N24" s="70">
        <f>[2]Segmentação!I44-G24</f>
        <v>-0.17444728762903017</v>
      </c>
      <c r="O24" s="90"/>
      <c r="P24" s="90">
        <f t="shared" si="0"/>
        <v>121.16471191584452</v>
      </c>
    </row>
    <row r="25" spans="2:16" ht="15.5" thickBot="1" x14ac:dyDescent="0.9">
      <c r="B25" s="71" t="s">
        <v>51</v>
      </c>
      <c r="C25" s="72">
        <f>HLOOKUP(C$4,Série_histórica!$63:$70,7,0)</f>
        <v>122.36116522203315</v>
      </c>
      <c r="D25" s="73">
        <f>HLOOKUP(D$4,Série_histórica!$63:$70,7,0)</f>
        <v>124.38181874693048</v>
      </c>
      <c r="E25" s="74">
        <f>HLOOKUP(E$4,Série_histórica!$63:$70,7,0)</f>
        <v>112.4406662027137</v>
      </c>
      <c r="F25" s="75">
        <f t="shared" si="1"/>
        <v>-1.6245569853007069E-2</v>
      </c>
      <c r="G25" s="76">
        <f t="shared" si="2"/>
        <v>8.8228746363297805E-2</v>
      </c>
      <c r="I25" s="71" t="s">
        <v>51</v>
      </c>
      <c r="J25" s="72">
        <f>[2]Segmentação!E45-C25</f>
        <v>-13.514274521595141</v>
      </c>
      <c r="K25" s="73">
        <f>[2]Segmentação!F45-D25</f>
        <v>-14.617725325956414</v>
      </c>
      <c r="L25" s="74">
        <f>[2]Segmentação!G45-E25</f>
        <v>11.917826175442968</v>
      </c>
      <c r="M25" s="75">
        <f>[2]Segmentação!H45-F25</f>
        <v>7.889442708419403E-3</v>
      </c>
      <c r="N25" s="76">
        <f>[2]Segmentação!I45-G25</f>
        <v>-0.21296169689272415</v>
      </c>
      <c r="O25" s="90"/>
      <c r="P25" s="90">
        <f t="shared" si="0"/>
        <v>124.38181874693048</v>
      </c>
    </row>
    <row r="26" spans="2:16" x14ac:dyDescent="0.75">
      <c r="B26" s="77" t="s">
        <v>54</v>
      </c>
      <c r="C26" s="78"/>
      <c r="D26" s="78"/>
      <c r="E26" s="78"/>
      <c r="F26" s="78"/>
      <c r="G26" s="78"/>
      <c r="I26" s="77" t="s">
        <v>54</v>
      </c>
      <c r="J26" s="78"/>
      <c r="K26" s="78"/>
      <c r="L26" s="78"/>
      <c r="M26" s="78"/>
      <c r="N26" s="78"/>
    </row>
  </sheetData>
  <mergeCells count="8">
    <mergeCell ref="F2:G2"/>
    <mergeCell ref="B3:B4"/>
    <mergeCell ref="C3:E3"/>
    <mergeCell ref="F3:G3"/>
    <mergeCell ref="M2:N2"/>
    <mergeCell ref="I3:I4"/>
    <mergeCell ref="J3:L3"/>
    <mergeCell ref="M3:N3"/>
  </mergeCells>
  <conditionalFormatting sqref="C5:E5 C12:E12 C19:E19">
    <cfRule type="cellIs" dxfId="25" priority="16" operator="greaterThan">
      <formula>100</formula>
    </cfRule>
  </conditionalFormatting>
  <conditionalFormatting sqref="C5:E25">
    <cfRule type="cellIs" dxfId="24" priority="17" operator="lessThan">
      <formula>100</formula>
    </cfRule>
    <cfRule type="cellIs" dxfId="23" priority="18" operator="greaterThan">
      <formula>100</formula>
    </cfRule>
  </conditionalFormatting>
  <conditionalFormatting sqref="F13 F15 F17">
    <cfRule type="expression" dxfId="22" priority="21" stopIfTrue="1">
      <formula>F13&lt;100</formula>
    </cfRule>
  </conditionalFormatting>
  <conditionalFormatting sqref="F20:F22 F24">
    <cfRule type="expression" dxfId="21" priority="24" stopIfTrue="1">
      <formula>F20&lt;100</formula>
    </cfRule>
  </conditionalFormatting>
  <conditionalFormatting sqref="F20:F22 F24:G24">
    <cfRule type="cellIs" dxfId="20" priority="22" operator="greaterThan">
      <formula>0</formula>
    </cfRule>
    <cfRule type="cellIs" dxfId="19" priority="23" operator="lessThan">
      <formula>0</formula>
    </cfRule>
  </conditionalFormatting>
  <conditionalFormatting sqref="F5:G5 F12:G12 F19:G19">
    <cfRule type="cellIs" dxfId="18" priority="14" operator="greaterThanOrEqual">
      <formula>0</formula>
    </cfRule>
  </conditionalFormatting>
  <conditionalFormatting sqref="F5:G25">
    <cfRule type="cellIs" dxfId="17" priority="15" operator="greaterThanOrEqual">
      <formula>0</formula>
    </cfRule>
  </conditionalFormatting>
  <conditionalFormatting sqref="F13:G13 F15:G15 F17:G17">
    <cfRule type="cellIs" dxfId="16" priority="19" operator="greaterThan">
      <formula>0</formula>
    </cfRule>
    <cfRule type="cellIs" dxfId="15" priority="20" operator="lessThan">
      <formula>0</formula>
    </cfRule>
  </conditionalFormatting>
  <conditionalFormatting sqref="G6 F6:F8 G8 F10:G11 G20 G22">
    <cfRule type="cellIs" dxfId="14" priority="25" operator="greaterThan">
      <formula>0</formula>
    </cfRule>
    <cfRule type="cellIs" dxfId="13" priority="26" operator="lessThan">
      <formula>0</formula>
    </cfRule>
  </conditionalFormatting>
  <conditionalFormatting sqref="J5:L5 J12:L12 J19:L19">
    <cfRule type="cellIs" dxfId="12" priority="3" operator="greaterThan">
      <formula>100</formula>
    </cfRule>
  </conditionalFormatting>
  <conditionalFormatting sqref="J5:L25">
    <cfRule type="cellIs" dxfId="11" priority="4" operator="lessThan">
      <formula>100</formula>
    </cfRule>
    <cfRule type="cellIs" dxfId="10" priority="5" operator="greaterThan">
      <formula>100</formula>
    </cfRule>
  </conditionalFormatting>
  <conditionalFormatting sqref="M13 M15 M17">
    <cfRule type="expression" dxfId="9" priority="8" stopIfTrue="1">
      <formula>M13&lt;100</formula>
    </cfRule>
  </conditionalFormatting>
  <conditionalFormatting sqref="M20:M22 M24">
    <cfRule type="expression" dxfId="8" priority="11" stopIfTrue="1">
      <formula>M20&lt;100</formula>
    </cfRule>
  </conditionalFormatting>
  <conditionalFormatting sqref="M20:M22 M24:N24">
    <cfRule type="cellIs" dxfId="7" priority="9" operator="greaterThan">
      <formula>0</formula>
    </cfRule>
    <cfRule type="cellIs" dxfId="6" priority="10" operator="lessThan">
      <formula>0</formula>
    </cfRule>
  </conditionalFormatting>
  <conditionalFormatting sqref="M5:N5 M12:N12 M19:N19">
    <cfRule type="cellIs" dxfId="5" priority="1" operator="greaterThanOrEqual">
      <formula>0</formula>
    </cfRule>
  </conditionalFormatting>
  <conditionalFormatting sqref="M5:N25">
    <cfRule type="cellIs" dxfId="4" priority="2" operator="greaterThanOrEqual">
      <formula>0</formula>
    </cfRule>
  </conditionalFormatting>
  <conditionalFormatting sqref="M13:N13 M15:N15 M17:N17">
    <cfRule type="cellIs" dxfId="3" priority="6" operator="greaterThan">
      <formula>0</formula>
    </cfRule>
    <cfRule type="cellIs" dxfId="2" priority="7" operator="lessThan">
      <formula>0</formula>
    </cfRule>
  </conditionalFormatting>
  <conditionalFormatting sqref="N6 M6:M8 N8 M10:N11 N20 N22">
    <cfRule type="cellIs" dxfId="1" priority="12" operator="greaterThan">
      <formula>0</formula>
    </cfRule>
    <cfRule type="cellIs" dxfId="0" priority="13" operator="lessThan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37328F-C404-406B-A02B-5E751FF5B653}">
  <sheetPr codeName="Planilha5"/>
  <dimension ref="A1:H4"/>
  <sheetViews>
    <sheetView showGridLines="0" workbookViewId="0">
      <selection activeCell="S18" sqref="S18"/>
    </sheetView>
  </sheetViews>
  <sheetFormatPr defaultRowHeight="14.75" x14ac:dyDescent="0.75"/>
  <sheetData>
    <row r="1" spans="1:8" ht="25.25" thickBot="1" x14ac:dyDescent="0.9">
      <c r="A1" s="79" t="s">
        <v>24</v>
      </c>
      <c r="B1" s="80" t="s">
        <v>55</v>
      </c>
      <c r="C1" s="81" t="s">
        <v>56</v>
      </c>
      <c r="D1" s="81" t="s">
        <v>57</v>
      </c>
      <c r="E1" s="81" t="s">
        <v>58</v>
      </c>
      <c r="F1" s="82" t="s">
        <v>59</v>
      </c>
      <c r="G1" s="81" t="s">
        <v>60</v>
      </c>
      <c r="H1" s="81" t="s">
        <v>61</v>
      </c>
    </row>
    <row r="2" spans="1:8" x14ac:dyDescent="0.75">
      <c r="A2" s="83" t="s">
        <v>29</v>
      </c>
      <c r="B2" s="84">
        <f>'tabela do mês'!C19</f>
        <v>125.9649695310746</v>
      </c>
      <c r="C2" s="84">
        <f>'tabela do mês'!C20</f>
        <v>125.5170711242705</v>
      </c>
      <c r="D2" s="84">
        <f>'tabela do mês'!C21</f>
        <v>126.91675364553332</v>
      </c>
      <c r="E2" s="84">
        <f>'tabela do mês'!C24</f>
        <v>128.17375281726132</v>
      </c>
      <c r="F2" s="84">
        <f>'tabela do mês'!C25</f>
        <v>122.36116522203315</v>
      </c>
      <c r="G2" s="84">
        <f>'tabela do mês'!C22</f>
        <v>127.050150390981</v>
      </c>
      <c r="H2" s="84">
        <f>'tabela do mês'!C23</f>
        <v>124.87978867116821</v>
      </c>
    </row>
    <row r="3" spans="1:8" ht="15.5" thickBot="1" x14ac:dyDescent="0.9">
      <c r="A3" s="85" t="s">
        <v>27</v>
      </c>
      <c r="B3" s="86">
        <f>'tabela do mês'!C12</f>
        <v>112.43942698810052</v>
      </c>
      <c r="C3" s="86">
        <f>'tabela do mês'!C13</f>
        <v>109.01267484395589</v>
      </c>
      <c r="D3" s="86">
        <f>'tabela do mês'!C14</f>
        <v>119.72127529440779</v>
      </c>
      <c r="E3" s="86">
        <f>'tabela do mês'!C17</f>
        <v>116.02573020443403</v>
      </c>
      <c r="F3" s="86">
        <f>'tabela do mês'!C18</f>
        <v>106.58809016145106</v>
      </c>
      <c r="G3" s="86">
        <f>'tabela do mês'!C15</f>
        <v>115.75297852549949</v>
      </c>
      <c r="H3" s="86">
        <f>'tabela do mês'!C16</f>
        <v>109.12587545070151</v>
      </c>
    </row>
    <row r="4" spans="1:8" ht="15.5" thickBot="1" x14ac:dyDescent="0.9">
      <c r="A4" s="87" t="s">
        <v>24</v>
      </c>
      <c r="B4" s="88">
        <f>'tabela do mês'!C5</f>
        <v>120.55475251388498</v>
      </c>
      <c r="C4" s="88">
        <f>'tabela do mês'!C6</f>
        <v>118.91531261214466</v>
      </c>
      <c r="D4" s="88">
        <f>'tabela do mês'!C7</f>
        <v>124.0385623050831</v>
      </c>
      <c r="E4" s="88">
        <f>'tabela do mês'!C10</f>
        <v>123.31454377213041</v>
      </c>
      <c r="F4" s="88">
        <f>'tabela do mês'!C11</f>
        <v>116.05193519780032</v>
      </c>
      <c r="G4" s="88">
        <f>'tabela do mês'!C8</f>
        <v>122.53128164478839</v>
      </c>
      <c r="H4" s="88">
        <f>'tabela do mês'!C9</f>
        <v>118.57822338298153</v>
      </c>
    </row>
  </sheetData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F942E7-9DBD-462E-A322-1C655D46C8E6}">
  <dimension ref="A1"/>
  <sheetViews>
    <sheetView workbookViewId="0">
      <selection activeCell="S18" sqref="S18"/>
    </sheetView>
  </sheetViews>
  <sheetFormatPr defaultRowHeight="14.75" x14ac:dyDescent="0.75"/>
  <sheetData/>
  <pageMargins left="0.511811024" right="0.511811024" top="0.78740157499999996" bottom="0.78740157499999996" header="0.31496062000000002" footer="0.31496062000000002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B8964E-CC4C-40E9-8D9C-B72A771DCD57}">
  <sheetPr codeName="Planilha6"/>
  <dimension ref="A1:T27"/>
  <sheetViews>
    <sheetView showGridLines="0" workbookViewId="0">
      <selection activeCell="F386" sqref="F386"/>
    </sheetView>
  </sheetViews>
  <sheetFormatPr defaultColWidth="9.1328125" defaultRowHeight="14.25" x14ac:dyDescent="0.65"/>
  <cols>
    <col min="1" max="1" width="38.86328125" style="92" bestFit="1" customWidth="1"/>
    <col min="2" max="2" width="1.26953125" style="92" customWidth="1"/>
    <col min="3" max="5" width="7.7265625" style="92" customWidth="1"/>
    <col min="6" max="7" width="7.54296875" style="92" bestFit="1" customWidth="1"/>
    <col min="8" max="11" width="7.7265625" style="92" customWidth="1"/>
    <col min="12" max="12" width="7.54296875" style="92" bestFit="1" customWidth="1"/>
    <col min="13" max="13" width="7.7265625" style="92" bestFit="1" customWidth="1"/>
    <col min="14" max="15" width="7.7265625" style="92" customWidth="1"/>
    <col min="16" max="16" width="1.26953125" style="92" customWidth="1"/>
    <col min="17" max="17" width="15.1328125" style="92" customWidth="1"/>
    <col min="18" max="18" width="15.1328125" style="92" bestFit="1" customWidth="1"/>
    <col min="19" max="16384" width="9.1328125" style="92"/>
  </cols>
  <sheetData>
    <row r="1" spans="1:20" x14ac:dyDescent="0.65">
      <c r="A1" s="154" t="s">
        <v>41</v>
      </c>
      <c r="B1" s="91"/>
      <c r="C1" s="155" t="s">
        <v>62</v>
      </c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5"/>
      <c r="P1" s="91"/>
      <c r="Q1" s="156" t="s">
        <v>63</v>
      </c>
      <c r="R1" s="156"/>
    </row>
    <row r="2" spans="1:20" x14ac:dyDescent="0.65">
      <c r="A2" s="154"/>
      <c r="B2" s="91"/>
      <c r="C2" s="93">
        <f t="shared" ref="C2:M2" si="0">DATE(YEAR(D2),MONTH(D2)-1,1)</f>
        <v>45778</v>
      </c>
      <c r="D2" s="93">
        <f t="shared" si="0"/>
        <v>45809</v>
      </c>
      <c r="E2" s="93">
        <f t="shared" si="0"/>
        <v>45839</v>
      </c>
      <c r="F2" s="93">
        <f t="shared" si="0"/>
        <v>45870</v>
      </c>
      <c r="G2" s="93">
        <f t="shared" si="0"/>
        <v>45901</v>
      </c>
      <c r="H2" s="93">
        <f t="shared" si="0"/>
        <v>45931</v>
      </c>
      <c r="I2" s="93">
        <f t="shared" si="0"/>
        <v>45962</v>
      </c>
      <c r="J2" s="93">
        <f t="shared" si="0"/>
        <v>45992</v>
      </c>
      <c r="K2" s="93">
        <f t="shared" si="0"/>
        <v>46023</v>
      </c>
      <c r="L2" s="93">
        <f t="shared" si="0"/>
        <v>46054</v>
      </c>
      <c r="M2" s="93">
        <f t="shared" si="0"/>
        <v>46082</v>
      </c>
      <c r="N2" s="93">
        <f>DATE(YEAR(O2),MONTH(O2)-1,1)</f>
        <v>46113</v>
      </c>
      <c r="O2" s="93">
        <f>MAX(Série_histórica!5:5)</f>
        <v>46143</v>
      </c>
      <c r="P2" s="93">
        <v>43617</v>
      </c>
      <c r="Q2" s="93" t="str">
        <f>CONCATENATE(TEXT(O2,"mmm-aa"),"/",TEXT(N2,"mmm-aa"))</f>
        <v>mai-26/abr-26</v>
      </c>
      <c r="R2" s="94" t="str">
        <f>CONCATENATE(TEXT(O2,"mmm-aa"),"/",TEXT(C2,"mmm-aa"))</f>
        <v>mai-26/mai-25</v>
      </c>
    </row>
    <row r="3" spans="1:20" x14ac:dyDescent="0.65">
      <c r="A3" s="95" t="s">
        <v>64</v>
      </c>
      <c r="B3" s="112" t="e">
        <f>HLOOKUP(B2,Série_histórica!$5:$12,8,0)</f>
        <v>#N/A</v>
      </c>
      <c r="C3" s="112">
        <f>HLOOKUP(C$2,Série_histórica!$5:$12,8,0)</f>
        <v>111.7308676402366</v>
      </c>
      <c r="D3" s="112">
        <f>HLOOKUP(D$2,Série_histórica!$5:$12,8,0)</f>
        <v>112.88651938540033</v>
      </c>
      <c r="E3" s="112">
        <f>HLOOKUP(E$2,Série_histórica!$5:$12,8,0)</f>
        <v>108.93810051816691</v>
      </c>
      <c r="F3" s="112">
        <f>HLOOKUP(F$2,Série_histórica!$5:$12,8,0)</f>
        <v>111.87872818773744</v>
      </c>
      <c r="G3" s="112">
        <f>HLOOKUP(G$2,Série_histórica!$5:$12,8,0)</f>
        <v>110.20226819438362</v>
      </c>
      <c r="H3" s="112">
        <f>HLOOKUP(H$2,Série_histórica!$5:$12,8,0)</f>
        <v>113.63372817499604</v>
      </c>
      <c r="I3" s="112">
        <f>HLOOKUP(I$2,Série_histórica!$5:$12,8,0)</f>
        <v>118.65144926603709</v>
      </c>
      <c r="J3" s="112">
        <f>HLOOKUP(J$2,Série_histórica!$5:$12,8,0)</f>
        <v>124.46047747901666</v>
      </c>
      <c r="K3" s="112">
        <f>HLOOKUP(K$2,Série_histórica!$5:$12,8,0)</f>
        <v>127.38789724705734</v>
      </c>
      <c r="L3" s="112">
        <f>HLOOKUP(L$2,Série_histórica!$5:$12,8,0)</f>
        <v>127.39056989237103</v>
      </c>
      <c r="M3" s="112">
        <f>HLOOKUP(M$2,Série_histórica!$5:$12,8,0)</f>
        <v>125.86914761568588</v>
      </c>
      <c r="N3" s="112">
        <f>HLOOKUP(N$2,Série_histórica!$5:$12,8,0)</f>
        <v>121.06395061119164</v>
      </c>
      <c r="O3" s="112">
        <f>HLOOKUP(O$2,Série_histórica!$5:$12,8,0)</f>
        <v>120.55475251388498</v>
      </c>
      <c r="P3" s="112"/>
      <c r="Q3" s="113">
        <f>O3/N3-1</f>
        <v>-4.2060257800606848E-3</v>
      </c>
      <c r="R3" s="114">
        <f>O3/C3-1</f>
        <v>7.8974459431036648E-2</v>
      </c>
    </row>
    <row r="4" spans="1:20" x14ac:dyDescent="0.65">
      <c r="A4" s="97" t="s">
        <v>65</v>
      </c>
      <c r="B4" s="97"/>
      <c r="C4" s="115">
        <f>HLOOKUP(C$2,Série_histórica!$5:$12,2,0)</f>
        <v>108.78433180084907</v>
      </c>
      <c r="D4" s="115">
        <f>HLOOKUP(D$2,Série_histórica!$5:$12,2,0)</f>
        <v>111.52780457992644</v>
      </c>
      <c r="E4" s="115">
        <f>HLOOKUP(E$2,Série_histórica!$5:$12,2,0)</f>
        <v>107.52916473851958</v>
      </c>
      <c r="F4" s="115">
        <f>HLOOKUP(F$2,Série_histórica!$5:$12,2,0)</f>
        <v>109.55861801271219</v>
      </c>
      <c r="G4" s="115">
        <f>HLOOKUP(G$2,Série_histórica!$5:$12,2,0)</f>
        <v>107.07380226680183</v>
      </c>
      <c r="H4" s="115">
        <f>HLOOKUP(H$2,Série_histórica!$5:$12,2,0)</f>
        <v>111.26020431265405</v>
      </c>
      <c r="I4" s="115">
        <f>HLOOKUP(I$2,Série_histórica!$5:$12,2,0)</f>
        <v>115.94202666056535</v>
      </c>
      <c r="J4" s="115">
        <f>HLOOKUP(J$2,Série_histórica!$5:$12,2,0)</f>
        <v>121.41053511728106</v>
      </c>
      <c r="K4" s="115">
        <f>HLOOKUP(K$2,Série_histórica!$5:$12,2,0)</f>
        <v>125.33412896093319</v>
      </c>
      <c r="L4" s="115">
        <f>HLOOKUP(L$2,Série_histórica!$5:$12,2,0)</f>
        <v>125.07920615244902</v>
      </c>
      <c r="M4" s="115">
        <f>HLOOKUP(M$2,Série_histórica!$5:$12,2,0)</f>
        <v>122.83850899136796</v>
      </c>
      <c r="N4" s="115">
        <f>HLOOKUP(N$2,Série_histórica!$5:$12,2,0)</f>
        <v>119.67270130181275</v>
      </c>
      <c r="O4" s="115">
        <f>HLOOKUP(O$2,Série_histórica!$5:$12,2,0)</f>
        <v>118.91531261214466</v>
      </c>
      <c r="P4" s="115"/>
      <c r="Q4" s="116">
        <f t="shared" ref="Q4:Q25" si="1">O4/N4-1</f>
        <v>-6.3288342406341291E-3</v>
      </c>
      <c r="R4" s="116">
        <f t="shared" ref="R4:R25" si="2">O4/C4-1</f>
        <v>9.3129043894320418E-2</v>
      </c>
    </row>
    <row r="5" spans="1:20" x14ac:dyDescent="0.65">
      <c r="A5" s="97" t="s">
        <v>66</v>
      </c>
      <c r="B5" s="97"/>
      <c r="C5" s="115">
        <f>HLOOKUP(C$2,Série_histórica!$5:$12,3,0)</f>
        <v>117.99225629893513</v>
      </c>
      <c r="D5" s="115">
        <f>HLOOKUP(D$2,Série_histórica!$5:$12,3,0)</f>
        <v>115.77378834703227</v>
      </c>
      <c r="E5" s="115">
        <f>HLOOKUP(E$2,Série_histórica!$5:$12,3,0)</f>
        <v>111.93208904991755</v>
      </c>
      <c r="F5" s="115">
        <f>HLOOKUP(F$2,Série_histórica!$5:$12,3,0)</f>
        <v>116.80896230966614</v>
      </c>
      <c r="G5" s="115">
        <f>HLOOKUP(G$2,Série_histórica!$5:$12,3,0)</f>
        <v>116.85025829049482</v>
      </c>
      <c r="H5" s="115">
        <f>HLOOKUP(H$2,Série_histórica!$5:$12,3,0)</f>
        <v>118.67746638247272</v>
      </c>
      <c r="I5" s="115">
        <f>HLOOKUP(I$2,Série_histórica!$5:$12,3,0)</f>
        <v>124.40897230266459</v>
      </c>
      <c r="J5" s="115">
        <f>HLOOKUP(J$2,Série_histórica!$5:$12,3,0)</f>
        <v>130.94160499770487</v>
      </c>
      <c r="K5" s="115">
        <f>HLOOKUP(K$2,Série_histórica!$5:$12,3,0)</f>
        <v>131.75215485507115</v>
      </c>
      <c r="L5" s="115">
        <f>HLOOKUP(L$2,Série_histórica!$5:$12,3,0)</f>
        <v>132.30221783970529</v>
      </c>
      <c r="M5" s="115">
        <f>HLOOKUP(M$2,Série_histórica!$5:$12,3,0)</f>
        <v>132.30925469236143</v>
      </c>
      <c r="N5" s="115">
        <f>HLOOKUP(N$2,Série_histórica!$5:$12,3,0)</f>
        <v>124.02035539362187</v>
      </c>
      <c r="O5" s="115">
        <f>HLOOKUP(O$2,Série_histórica!$5:$12,3,0)</f>
        <v>124.0385623050831</v>
      </c>
      <c r="P5" s="115"/>
      <c r="Q5" s="116">
        <f t="shared" si="1"/>
        <v>1.4680583202197894E-4</v>
      </c>
      <c r="R5" s="116">
        <f t="shared" si="2"/>
        <v>5.1243244224685069E-2</v>
      </c>
    </row>
    <row r="6" spans="1:20" x14ac:dyDescent="0.65">
      <c r="A6" s="97" t="s">
        <v>48</v>
      </c>
      <c r="B6" s="97"/>
      <c r="C6" s="115">
        <f>HLOOKUP(C$2,Série_histórica!$5:$12,4,0)</f>
        <v>113.59628064352164</v>
      </c>
      <c r="D6" s="115">
        <f>HLOOKUP(D$2,Série_histórica!$5:$12,4,0)</f>
        <v>117.34729906212488</v>
      </c>
      <c r="E6" s="115">
        <f>HLOOKUP(E$2,Série_histórica!$5:$12,4,0)</f>
        <v>110.38780780890548</v>
      </c>
      <c r="F6" s="115">
        <f>HLOOKUP(F$2,Série_histórica!$5:$12,4,0)</f>
        <v>112.95590801236082</v>
      </c>
      <c r="G6" s="115">
        <f>HLOOKUP(G$2,Série_histórica!$5:$12,4,0)</f>
        <v>114.71948605966972</v>
      </c>
      <c r="H6" s="115">
        <f>HLOOKUP(H$2,Série_histórica!$5:$12,4,0)</f>
        <v>117.43307711313741</v>
      </c>
      <c r="I6" s="115">
        <f>HLOOKUP(I$2,Série_histórica!$5:$12,4,0)</f>
        <v>123.75882402663842</v>
      </c>
      <c r="J6" s="115">
        <f>HLOOKUP(J$2,Série_histórica!$5:$12,4,0)</f>
        <v>126.53770955841362</v>
      </c>
      <c r="K6" s="115">
        <f>HLOOKUP(K$2,Série_histórica!$5:$12,4,0)</f>
        <v>129.76523222739183</v>
      </c>
      <c r="L6" s="115">
        <f>HLOOKUP(L$2,Série_histórica!$5:$12,4,0)</f>
        <v>130.91773017668038</v>
      </c>
      <c r="M6" s="115">
        <f>HLOOKUP(M$2,Série_histórica!$5:$12,4,0)</f>
        <v>126.10476510007388</v>
      </c>
      <c r="N6" s="115">
        <f>HLOOKUP(N$2,Série_histórica!$5:$12,4,0)</f>
        <v>124.30429153282839</v>
      </c>
      <c r="O6" s="115">
        <f>HLOOKUP(O$2,Série_histórica!$5:$12,4,0)</f>
        <v>122.53128164478839</v>
      </c>
      <c r="P6" s="115"/>
      <c r="Q6" s="116">
        <f t="shared" si="1"/>
        <v>-1.4263464810237436E-2</v>
      </c>
      <c r="R6" s="116">
        <f t="shared" si="2"/>
        <v>7.8655753081439572E-2</v>
      </c>
    </row>
    <row r="7" spans="1:20" x14ac:dyDescent="0.65">
      <c r="A7" s="97" t="s">
        <v>49</v>
      </c>
      <c r="B7" s="97"/>
      <c r="C7" s="115">
        <f>HLOOKUP(C$2,Série_histórica!$5:$12,5,0)</f>
        <v>109.86545463695158</v>
      </c>
      <c r="D7" s="115">
        <f>HLOOKUP(D$2,Série_histórica!$5:$12,5,0)</f>
        <v>108.42573970867576</v>
      </c>
      <c r="E7" s="115">
        <f>HLOOKUP(E$2,Série_histórica!$5:$12,5,0)</f>
        <v>107.48839322742833</v>
      </c>
      <c r="F7" s="115">
        <f>HLOOKUP(F$2,Série_histórica!$5:$12,5,0)</f>
        <v>110.80154836311408</v>
      </c>
      <c r="G7" s="115">
        <f>HLOOKUP(G$2,Série_histórica!$5:$12,5,0)</f>
        <v>105.68505032909748</v>
      </c>
      <c r="H7" s="115">
        <f>HLOOKUP(H$2,Série_histórica!$5:$12,5,0)</f>
        <v>109.83437923685463</v>
      </c>
      <c r="I7" s="115">
        <f>HLOOKUP(I$2,Série_histórica!$5:$12,5,0)</f>
        <v>113.54407450543576</v>
      </c>
      <c r="J7" s="115">
        <f>HLOOKUP(J$2,Série_histórica!$5:$12,5,0)</f>
        <v>122.38324539961968</v>
      </c>
      <c r="K7" s="115">
        <f>HLOOKUP(K$2,Série_histórica!$5:$12,5,0)</f>
        <v>125.01056226672286</v>
      </c>
      <c r="L7" s="115">
        <f>HLOOKUP(L$2,Série_histórica!$5:$12,5,0)</f>
        <v>123.86340960806169</v>
      </c>
      <c r="M7" s="115">
        <f>HLOOKUP(M$2,Série_histórica!$5:$12,5,0)</f>
        <v>125.63353013129783</v>
      </c>
      <c r="N7" s="115">
        <f>HLOOKUP(N$2,Série_histórica!$5:$12,5,0)</f>
        <v>117.82360968955493</v>
      </c>
      <c r="O7" s="115">
        <f>HLOOKUP(O$2,Série_histórica!$5:$12,5,0)</f>
        <v>118.57822338298153</v>
      </c>
      <c r="P7" s="115"/>
      <c r="Q7" s="116">
        <f t="shared" si="1"/>
        <v>6.4046051161976703E-3</v>
      </c>
      <c r="R7" s="116">
        <f t="shared" si="2"/>
        <v>7.9303988454069829E-2</v>
      </c>
    </row>
    <row r="8" spans="1:20" x14ac:dyDescent="0.65">
      <c r="A8" s="97" t="s">
        <v>50</v>
      </c>
      <c r="B8" s="97"/>
      <c r="C8" s="115">
        <f>HLOOKUP(C$2,Série_histórica!$5:$12,6,0)</f>
        <v>115.20422033232694</v>
      </c>
      <c r="D8" s="115">
        <f>HLOOKUP(D$2,Série_histórica!$5:$12,6,0)</f>
        <v>116.86483870420174</v>
      </c>
      <c r="E8" s="115">
        <f>HLOOKUP(E$2,Série_histórica!$5:$12,6,0)</f>
        <v>109.77421575868769</v>
      </c>
      <c r="F8" s="115">
        <f>HLOOKUP(F$2,Série_histórica!$5:$12,6,0)</f>
        <v>116.28284869943585</v>
      </c>
      <c r="G8" s="115">
        <f>HLOOKUP(G$2,Série_histórica!$5:$12,6,0)</f>
        <v>114.54326246605937</v>
      </c>
      <c r="H8" s="115">
        <f>HLOOKUP(H$2,Série_histórica!$5:$12,6,0)</f>
        <v>116.10045120104694</v>
      </c>
      <c r="I8" s="115">
        <f>HLOOKUP(I$2,Série_histórica!$5:$12,6,0)</f>
        <v>121.01658115647903</v>
      </c>
      <c r="J8" s="115">
        <f>HLOOKUP(J$2,Série_histórica!$5:$12,6,0)</f>
        <v>128.63404246619834</v>
      </c>
      <c r="K8" s="115">
        <f>HLOOKUP(K$2,Série_histórica!$5:$12,6,0)</f>
        <v>131.54008290167289</v>
      </c>
      <c r="L8" s="115">
        <f>HLOOKUP(L$2,Série_histórica!$5:$12,6,0)</f>
        <v>129.93843223498692</v>
      </c>
      <c r="M8" s="115">
        <f>HLOOKUP(M$2,Série_histórica!$5:$12,6,0)</f>
        <v>129.42382210634898</v>
      </c>
      <c r="N8" s="115">
        <f>HLOOKUP(N$2,Série_histórica!$5:$12,6,0)</f>
        <v>121.33292938161313</v>
      </c>
      <c r="O8" s="115">
        <f>HLOOKUP(O$2,Série_histórica!$5:$12,6,0)</f>
        <v>123.31454377213041</v>
      </c>
      <c r="P8" s="115"/>
      <c r="Q8" s="116">
        <f t="shared" si="1"/>
        <v>1.6332041108846562E-2</v>
      </c>
      <c r="R8" s="116">
        <f t="shared" si="2"/>
        <v>7.0399534117828289E-2</v>
      </c>
    </row>
    <row r="9" spans="1:20" x14ac:dyDescent="0.65">
      <c r="A9" s="97" t="s">
        <v>51</v>
      </c>
      <c r="B9" s="97"/>
      <c r="C9" s="115">
        <f>HLOOKUP(C$2,Série_histórica!$5:$12,7,0)</f>
        <v>106.0638185110366</v>
      </c>
      <c r="D9" s="115">
        <f>HLOOKUP(D$2,Série_histórica!$5:$12,7,0)</f>
        <v>106.3955773389348</v>
      </c>
      <c r="E9" s="115">
        <f>HLOOKUP(E$2,Série_histórica!$5:$12,7,0)</f>
        <v>107.57391249415934</v>
      </c>
      <c r="F9" s="115">
        <f>HLOOKUP(F$2,Série_histórica!$5:$12,7,0)</f>
        <v>104.69305787917691</v>
      </c>
      <c r="G9" s="115">
        <f>HLOOKUP(G$2,Série_histórica!$5:$12,7,0)</f>
        <v>103.11959333007049</v>
      </c>
      <c r="H9" s="115">
        <f>HLOOKUP(H$2,Série_histórica!$5:$12,7,0)</f>
        <v>109.60907481670242</v>
      </c>
      <c r="I9" s="115">
        <f>HLOOKUP(I$2,Série_histórica!$5:$12,7,0)</f>
        <v>114.79254986584237</v>
      </c>
      <c r="J9" s="115">
        <f>HLOOKUP(J$2,Série_histórica!$5:$12,7,0)</f>
        <v>117.65097671045707</v>
      </c>
      <c r="K9" s="115">
        <f>HLOOKUP(K$2,Série_histórica!$5:$12,7,0)</f>
        <v>120.61327854742144</v>
      </c>
      <c r="L9" s="115">
        <f>HLOOKUP(L$2,Série_histórica!$5:$12,7,0)</f>
        <v>123.23353133336613</v>
      </c>
      <c r="M9" s="115">
        <f>HLOOKUP(M$2,Série_histórica!$5:$12,7,0)</f>
        <v>120.06941555197234</v>
      </c>
      <c r="N9" s="115">
        <f>HLOOKUP(N$2,Série_histórica!$5:$12,7,0)</f>
        <v>120.62509051208296</v>
      </c>
      <c r="O9" s="115">
        <f>HLOOKUP(O$2,Série_histórica!$5:$12,7,0)</f>
        <v>116.05193519780032</v>
      </c>
      <c r="P9" s="115"/>
      <c r="Q9" s="116">
        <f t="shared" si="1"/>
        <v>-3.7912139960836422E-2</v>
      </c>
      <c r="R9" s="116">
        <f t="shared" si="2"/>
        <v>9.4170819295218866E-2</v>
      </c>
    </row>
    <row r="10" spans="1:20" ht="7.5" customHeight="1" x14ac:dyDescent="0.65">
      <c r="A10" s="98"/>
      <c r="B10" s="98"/>
      <c r="C10" s="98"/>
      <c r="D10" s="98"/>
      <c r="E10" s="98"/>
      <c r="F10" s="98"/>
      <c r="G10" s="98"/>
      <c r="H10" s="98"/>
      <c r="I10" s="98"/>
      <c r="J10" s="98"/>
      <c r="K10" s="98"/>
      <c r="L10" s="98"/>
      <c r="M10" s="98"/>
      <c r="N10" s="98"/>
      <c r="O10" s="98"/>
      <c r="P10" s="98"/>
      <c r="Q10" s="98"/>
      <c r="R10" s="98"/>
    </row>
    <row r="11" spans="1:20" ht="26" x14ac:dyDescent="0.65">
      <c r="A11" s="99" t="s">
        <v>67</v>
      </c>
      <c r="B11" s="100"/>
      <c r="C11" s="112">
        <f>HLOOKUP(C$2,Série_histórica!$34:$41,8,0)</f>
        <v>103.62350165564978</v>
      </c>
      <c r="D11" s="112">
        <f>HLOOKUP(D$2,Série_histórica!$34:$41,8,0)</f>
        <v>107.86267292450668</v>
      </c>
      <c r="E11" s="112">
        <f>HLOOKUP(E$2,Série_histórica!$34:$41,8,0)</f>
        <v>102.71862353455541</v>
      </c>
      <c r="F11" s="112">
        <f>HLOOKUP(F$2,Série_histórica!$34:$41,8,0)</f>
        <v>108.09070738458624</v>
      </c>
      <c r="G11" s="112">
        <f>HLOOKUP(G$2,Série_histórica!$34:$41,8,0)</f>
        <v>105.76970180213085</v>
      </c>
      <c r="H11" s="112">
        <f>HLOOKUP(H$2,Série_histórica!$34:$41,8,0)</f>
        <v>109.45851759818731</v>
      </c>
      <c r="I11" s="112">
        <f>HLOOKUP(I$2,Série_histórica!$34:$41,8,0)</f>
        <v>114.00321377335186</v>
      </c>
      <c r="J11" s="112">
        <f>HLOOKUP(J$2,Série_histórica!$34:$41,8,0)</f>
        <v>121.62813895921275</v>
      </c>
      <c r="K11" s="112">
        <f>HLOOKUP(K$2,Série_histórica!$34:$41,8,0)</f>
        <v>125.58205457825024</v>
      </c>
      <c r="L11" s="112">
        <f>HLOOKUP(L$2,Série_histórica!$34:$41,8,0)</f>
        <v>120.98102018722406</v>
      </c>
      <c r="M11" s="112">
        <f>HLOOKUP(M$2,Série_histórica!$34:$41,8,0)</f>
        <v>121.41907955208836</v>
      </c>
      <c r="N11" s="112">
        <f>HLOOKUP(N$2,Série_histórica!$34:$41,8,0)</f>
        <v>119.07905776049338</v>
      </c>
      <c r="O11" s="112">
        <f>HLOOKUP(O$2,Série_histórica!$34:$41,8,0)</f>
        <v>112.43942698810052</v>
      </c>
      <c r="P11" s="112"/>
      <c r="Q11" s="113">
        <f t="shared" si="1"/>
        <v>-5.5758173580339521E-2</v>
      </c>
      <c r="R11" s="114">
        <f t="shared" si="2"/>
        <v>8.5076504765751571E-2</v>
      </c>
      <c r="T11" s="101"/>
    </row>
    <row r="12" spans="1:20" x14ac:dyDescent="0.65">
      <c r="A12" s="97" t="s">
        <v>65</v>
      </c>
      <c r="B12" s="97"/>
      <c r="C12" s="115">
        <f>HLOOKUP(C$2,Série_histórica!$34:$41,2,0)</f>
        <v>98.374843946858789</v>
      </c>
      <c r="D12" s="115">
        <f>HLOOKUP(D$2,Série_histórica!$34:$41,2,0)</f>
        <v>104.00770893966717</v>
      </c>
      <c r="E12" s="115">
        <f>HLOOKUP(E$2,Série_histórica!$34:$41,2,0)</f>
        <v>100.01092094887781</v>
      </c>
      <c r="F12" s="115">
        <f>HLOOKUP(F$2,Série_histórica!$34:$41,2,0)</f>
        <v>103.77809067112415</v>
      </c>
      <c r="G12" s="115">
        <f>HLOOKUP(G$2,Série_histórica!$34:$41,2,0)</f>
        <v>100.12451000387422</v>
      </c>
      <c r="H12" s="115">
        <f>HLOOKUP(H$2,Série_histórica!$34:$41,2,0)</f>
        <v>104.71659105501959</v>
      </c>
      <c r="I12" s="115">
        <f>HLOOKUP(I$2,Série_histórica!$34:$41,2,0)</f>
        <v>109.33202897578428</v>
      </c>
      <c r="J12" s="115">
        <f>HLOOKUP(J$2,Série_histórica!$34:$41,2,0)</f>
        <v>117.09368622056522</v>
      </c>
      <c r="K12" s="115">
        <f>HLOOKUP(K$2,Série_histórica!$34:$41,2,0)</f>
        <v>123.96130913954499</v>
      </c>
      <c r="L12" s="115">
        <f>HLOOKUP(L$2,Série_histórica!$34:$41,2,0)</f>
        <v>117.0371905917907</v>
      </c>
      <c r="M12" s="115">
        <f>HLOOKUP(M$2,Série_histórica!$34:$41,2,0)</f>
        <v>115.73568114241712</v>
      </c>
      <c r="N12" s="115">
        <f>HLOOKUP(N$2,Série_histórica!$34:$41,2,0)</f>
        <v>114.55303492085687</v>
      </c>
      <c r="O12" s="115">
        <f>HLOOKUP(O$2,Série_histórica!$34:$41,2,0)</f>
        <v>109.01267484395589</v>
      </c>
      <c r="P12" s="115"/>
      <c r="Q12" s="116">
        <f t="shared" si="1"/>
        <v>-4.8365022198920693E-2</v>
      </c>
      <c r="R12" s="116">
        <f t="shared" si="2"/>
        <v>0.10813568256172856</v>
      </c>
    </row>
    <row r="13" spans="1:20" x14ac:dyDescent="0.65">
      <c r="A13" s="97" t="s">
        <v>66</v>
      </c>
      <c r="B13" s="97"/>
      <c r="C13" s="115">
        <f>HLOOKUP(C$2,Série_histórica!$34:$41,3,0)</f>
        <v>114.77689928683064</v>
      </c>
      <c r="D13" s="115">
        <f>HLOOKUP(D$2,Série_histórica!$34:$41,3,0)</f>
        <v>116.05447139229061</v>
      </c>
      <c r="E13" s="115">
        <f>HLOOKUP(E$2,Série_histórica!$34:$41,3,0)</f>
        <v>108.47249152912028</v>
      </c>
      <c r="F13" s="115">
        <f>HLOOKUP(F$2,Série_histórica!$34:$41,3,0)</f>
        <v>117.25501790069322</v>
      </c>
      <c r="G13" s="115">
        <f>HLOOKUP(G$2,Série_histórica!$34:$41,3,0)</f>
        <v>117.76573437342618</v>
      </c>
      <c r="H13" s="115">
        <f>HLOOKUP(H$2,Série_histórica!$34:$41,3,0)</f>
        <v>119.53511150241873</v>
      </c>
      <c r="I13" s="115">
        <f>HLOOKUP(I$2,Série_histórica!$34:$41,3,0)</f>
        <v>123.92948146818306</v>
      </c>
      <c r="J13" s="115">
        <f>HLOOKUP(J$2,Série_histórica!$34:$41,3,0)</f>
        <v>131.26385102883873</v>
      </c>
      <c r="K13" s="115">
        <f>HLOOKUP(K$2,Série_histórica!$34:$41,3,0)</f>
        <v>129.0261386354988</v>
      </c>
      <c r="L13" s="115">
        <f>HLOOKUP(L$2,Série_histórica!$34:$41,3,0)</f>
        <v>129.36165807751993</v>
      </c>
      <c r="M13" s="115">
        <f>HLOOKUP(M$2,Série_histórica!$34:$41,3,0)</f>
        <v>133.49630117263973</v>
      </c>
      <c r="N13" s="115">
        <f>HLOOKUP(N$2,Série_histórica!$34:$41,3,0)</f>
        <v>128.69685629472093</v>
      </c>
      <c r="O13" s="115">
        <f>HLOOKUP(O$2,Série_histórica!$34:$41,3,0)</f>
        <v>119.72127529440779</v>
      </c>
      <c r="P13" s="115"/>
      <c r="Q13" s="116">
        <f t="shared" si="1"/>
        <v>-6.9742037674632162E-2</v>
      </c>
      <c r="R13" s="116">
        <f t="shared" si="2"/>
        <v>4.3078145849026805E-2</v>
      </c>
    </row>
    <row r="14" spans="1:20" x14ac:dyDescent="0.65">
      <c r="A14" s="97" t="s">
        <v>48</v>
      </c>
      <c r="B14" s="97"/>
      <c r="C14" s="115">
        <f>HLOOKUP(C$2,Série_histórica!$34:$41,4,0)</f>
        <v>107.09056155730691</v>
      </c>
      <c r="D14" s="115">
        <f>HLOOKUP(D$2,Série_histórica!$34:$41,4,0)</f>
        <v>112.44025415617116</v>
      </c>
      <c r="E14" s="115">
        <f>HLOOKUP(E$2,Série_histórica!$34:$41,4,0)</f>
        <v>107.16060082014317</v>
      </c>
      <c r="F14" s="115">
        <f>HLOOKUP(F$2,Série_histórica!$34:$41,4,0)</f>
        <v>112.01268774354308</v>
      </c>
      <c r="G14" s="115">
        <f>HLOOKUP(G$2,Série_histórica!$34:$41,4,0)</f>
        <v>112.05550827196521</v>
      </c>
      <c r="H14" s="115">
        <f>HLOOKUP(H$2,Série_histórica!$34:$41,4,0)</f>
        <v>114.58638307661521</v>
      </c>
      <c r="I14" s="115">
        <f>HLOOKUP(I$2,Série_histórica!$34:$41,4,0)</f>
        <v>119.11696122348903</v>
      </c>
      <c r="J14" s="115">
        <f>HLOOKUP(J$2,Série_histórica!$34:$41,4,0)</f>
        <v>126.63344311197756</v>
      </c>
      <c r="K14" s="115">
        <f>HLOOKUP(K$2,Série_histórica!$34:$41,4,0)</f>
        <v>130.49133117438464</v>
      </c>
      <c r="L14" s="115">
        <f>HLOOKUP(L$2,Série_histórica!$34:$41,4,0)</f>
        <v>126.50264115413981</v>
      </c>
      <c r="M14" s="115">
        <f>HLOOKUP(M$2,Série_histórica!$34:$41,4,0)</f>
        <v>120.14872327900854</v>
      </c>
      <c r="N14" s="115">
        <f>HLOOKUP(N$2,Série_histórica!$34:$41,4,0)</f>
        <v>122.11672050687132</v>
      </c>
      <c r="O14" s="115">
        <f>HLOOKUP(O$2,Série_histórica!$34:$41,4,0)</f>
        <v>115.75297852549949</v>
      </c>
      <c r="P14" s="115"/>
      <c r="Q14" s="116">
        <f t="shared" si="1"/>
        <v>-5.2111962677656054E-2</v>
      </c>
      <c r="R14" s="116">
        <f t="shared" si="2"/>
        <v>8.0888706177500991E-2</v>
      </c>
    </row>
    <row r="15" spans="1:20" x14ac:dyDescent="0.65">
      <c r="A15" s="97" t="s">
        <v>49</v>
      </c>
      <c r="B15" s="97"/>
      <c r="C15" s="115">
        <f>HLOOKUP(C$2,Série_histórica!$34:$41,5,0)</f>
        <v>100.15644175399267</v>
      </c>
      <c r="D15" s="115">
        <f>HLOOKUP(D$2,Série_histórica!$34:$41,5,0)</f>
        <v>103.2850916928422</v>
      </c>
      <c r="E15" s="115">
        <f>HLOOKUP(E$2,Série_histórica!$34:$41,5,0)</f>
        <v>98.276646248967609</v>
      </c>
      <c r="F15" s="115">
        <f>HLOOKUP(F$2,Série_histórica!$34:$41,5,0)</f>
        <v>104.16872702562942</v>
      </c>
      <c r="G15" s="115">
        <f>HLOOKUP(G$2,Série_histórica!$34:$41,5,0)</f>
        <v>99.483895332296498</v>
      </c>
      <c r="H15" s="115">
        <f>HLOOKUP(H$2,Série_histórica!$34:$41,5,0)</f>
        <v>104.33065211975945</v>
      </c>
      <c r="I15" s="115">
        <f>HLOOKUP(I$2,Série_histórica!$34:$41,5,0)</f>
        <v>108.88946632321473</v>
      </c>
      <c r="J15" s="115">
        <f>HLOOKUP(J$2,Série_histórica!$34:$41,5,0)</f>
        <v>116.62283480644794</v>
      </c>
      <c r="K15" s="115">
        <f>HLOOKUP(K$2,Série_histórica!$34:$41,5,0)</f>
        <v>120.6727779821158</v>
      </c>
      <c r="L15" s="115">
        <f>HLOOKUP(L$2,Série_histórica!$34:$41,5,0)</f>
        <v>115.45939922030833</v>
      </c>
      <c r="M15" s="115">
        <f>HLOOKUP(M$2,Série_histórica!$34:$41,5,0)</f>
        <v>122.68943582516819</v>
      </c>
      <c r="N15" s="115">
        <f>HLOOKUP(N$2,Série_histórica!$34:$41,5,0)</f>
        <v>116.04139501411547</v>
      </c>
      <c r="O15" s="115">
        <f>HLOOKUP(O$2,Série_histórica!$34:$41,5,0)</f>
        <v>109.12587545070151</v>
      </c>
      <c r="P15" s="115"/>
      <c r="Q15" s="116">
        <f t="shared" si="1"/>
        <v>-5.9595281171626158E-2</v>
      </c>
      <c r="R15" s="116">
        <f t="shared" si="2"/>
        <v>8.9554236748344618E-2</v>
      </c>
    </row>
    <row r="16" spans="1:20" x14ac:dyDescent="0.65">
      <c r="A16" s="97" t="s">
        <v>50</v>
      </c>
      <c r="B16" s="97"/>
      <c r="C16" s="115">
        <f>HLOOKUP(C$2,Série_histórica!$34:$41,6,0)</f>
        <v>107.99040936405133</v>
      </c>
      <c r="D16" s="115">
        <f>HLOOKUP(D$2,Série_histórica!$34:$41,6,0)</f>
        <v>112.38424304855745</v>
      </c>
      <c r="E16" s="115">
        <f>HLOOKUP(E$2,Série_histórica!$34:$41,6,0)</f>
        <v>105.53366756949464</v>
      </c>
      <c r="F16" s="115">
        <f>HLOOKUP(F$2,Série_histórica!$34:$41,6,0)</f>
        <v>114.83521878923128</v>
      </c>
      <c r="G16" s="115">
        <f>HLOOKUP(G$2,Série_histórica!$34:$41,6,0)</f>
        <v>112.65938038357024</v>
      </c>
      <c r="H16" s="115">
        <f>HLOOKUP(H$2,Série_histórica!$34:$41,6,0)</f>
        <v>113.92502756011619</v>
      </c>
      <c r="I16" s="115">
        <f>HLOOKUP(I$2,Série_histórica!$34:$41,6,0)</f>
        <v>116.31925069396891</v>
      </c>
      <c r="J16" s="115">
        <f>HLOOKUP(J$2,Série_histórica!$34:$41,6,0)</f>
        <v>127.22804546260279</v>
      </c>
      <c r="K16" s="115">
        <f>HLOOKUP(K$2,Série_histórica!$34:$41,6,0)</f>
        <v>130.99264836804113</v>
      </c>
      <c r="L16" s="115">
        <f>HLOOKUP(L$2,Série_histórica!$34:$41,6,0)</f>
        <v>123.41211457743263</v>
      </c>
      <c r="M16" s="115">
        <f>HLOOKUP(M$2,Série_histórica!$34:$41,6,0)</f>
        <v>125.05589332225126</v>
      </c>
      <c r="N16" s="115">
        <f>HLOOKUP(N$2,Série_histórica!$34:$41,6,0)</f>
        <v>121.58525558026602</v>
      </c>
      <c r="O16" s="115">
        <f>HLOOKUP(O$2,Série_histórica!$34:$41,6,0)</f>
        <v>116.02573020443403</v>
      </c>
      <c r="P16" s="115"/>
      <c r="Q16" s="116">
        <f t="shared" si="1"/>
        <v>-4.5725325404788131E-2</v>
      </c>
      <c r="R16" s="116">
        <f t="shared" si="2"/>
        <v>7.4407726461101387E-2</v>
      </c>
    </row>
    <row r="17" spans="1:18" x14ac:dyDescent="0.65">
      <c r="A17" s="97" t="s">
        <v>51</v>
      </c>
      <c r="B17" s="97"/>
      <c r="C17" s="115">
        <f>HLOOKUP(C$2,Série_histórica!$34:$41,7,0)</f>
        <v>96.498546973520959</v>
      </c>
      <c r="D17" s="115">
        <f>HLOOKUP(D$2,Série_histórica!$34:$41,7,0)</f>
        <v>100.48537430105542</v>
      </c>
      <c r="E17" s="115">
        <f>HLOOKUP(E$2,Série_histórica!$34:$41,7,0)</f>
        <v>98.125656951233495</v>
      </c>
      <c r="F17" s="115">
        <f>HLOOKUP(F$2,Série_histórica!$34:$41,7,0)</f>
        <v>97.086504566481182</v>
      </c>
      <c r="G17" s="115">
        <f>HLOOKUP(G$2,Série_histórica!$34:$41,7,0)</f>
        <v>94.528647274519216</v>
      </c>
      <c r="H17" s="115">
        <f>HLOOKUP(H$2,Série_histórica!$34:$41,7,0)</f>
        <v>102.17105397609286</v>
      </c>
      <c r="I17" s="115">
        <f>HLOOKUP(I$2,Série_histórica!$34:$41,7,0)</f>
        <v>110.22441669234514</v>
      </c>
      <c r="J17" s="115">
        <f>HLOOKUP(J$2,Série_histórica!$34:$41,7,0)</f>
        <v>112.49144940105002</v>
      </c>
      <c r="K17" s="115">
        <f>HLOOKUP(K$2,Série_histórica!$34:$41,7,0)</f>
        <v>116.75424365806506</v>
      </c>
      <c r="L17" s="115">
        <f>HLOOKUP(L$2,Série_histórica!$34:$41,7,0)</f>
        <v>117.01449776109428</v>
      </c>
      <c r="M17" s="115">
        <f>HLOOKUP(M$2,Série_histórica!$34:$41,7,0)</f>
        <v>115.48533076919099</v>
      </c>
      <c r="N17" s="115">
        <f>HLOOKUP(N$2,Série_histórica!$34:$41,7,0)</f>
        <v>114.98999815981171</v>
      </c>
      <c r="O17" s="115">
        <f>HLOOKUP(O$2,Série_histórica!$34:$41,7,0)</f>
        <v>106.58809016145106</v>
      </c>
      <c r="P17" s="115"/>
      <c r="Q17" s="116">
        <f t="shared" si="1"/>
        <v>-7.3066424322259516E-2</v>
      </c>
      <c r="R17" s="116">
        <f t="shared" si="2"/>
        <v>0.10455642602264947</v>
      </c>
    </row>
    <row r="18" spans="1:18" ht="7.5" customHeight="1" x14ac:dyDescent="0.65">
      <c r="A18" s="102"/>
      <c r="B18" s="102"/>
      <c r="C18" s="102"/>
      <c r="D18" s="102"/>
      <c r="E18" s="102"/>
      <c r="F18" s="102"/>
      <c r="G18" s="102"/>
      <c r="H18" s="102"/>
      <c r="I18" s="102"/>
      <c r="J18" s="102"/>
      <c r="K18" s="102"/>
      <c r="L18" s="102"/>
      <c r="M18" s="102"/>
      <c r="N18" s="102"/>
      <c r="O18" s="102"/>
      <c r="P18" s="102"/>
      <c r="Q18" s="102"/>
      <c r="R18" s="102"/>
    </row>
    <row r="19" spans="1:18" x14ac:dyDescent="0.65">
      <c r="A19" s="95" t="s">
        <v>68</v>
      </c>
      <c r="B19" s="96"/>
      <c r="C19" s="112">
        <f>HLOOKUP(C$2,Série_histórica!$63:$70,8,0)</f>
        <v>117.13577829662783</v>
      </c>
      <c r="D19" s="112">
        <f>HLOOKUP(D$2,Série_histórica!$63:$70,8,0)</f>
        <v>116.23575035932942</v>
      </c>
      <c r="E19" s="112">
        <f>HLOOKUP(E$2,Série_histórica!$63:$70,8,0)</f>
        <v>113.08441850724127</v>
      </c>
      <c r="F19" s="112">
        <f>HLOOKUP(F$2,Série_histórica!$63:$70,8,0)</f>
        <v>114.40407538983827</v>
      </c>
      <c r="G19" s="112">
        <f>HLOOKUP(G$2,Série_histórica!$63:$70,8,0)</f>
        <v>113.15731245588545</v>
      </c>
      <c r="H19" s="112">
        <f>HLOOKUP(H$2,Série_histórica!$63:$70,8,0)</f>
        <v>116.41720189286849</v>
      </c>
      <c r="I19" s="112">
        <f>HLOOKUP(I$2,Série_histórica!$63:$70,8,0)</f>
        <v>121.75027292782725</v>
      </c>
      <c r="J19" s="112">
        <f>HLOOKUP(J$2,Série_histórica!$63:$70,8,0)</f>
        <v>126.34870315888595</v>
      </c>
      <c r="K19" s="112">
        <f>HLOOKUP(K$2,Série_histórica!$63:$70,8,0)</f>
        <v>128.59179235959542</v>
      </c>
      <c r="L19" s="112">
        <f>HLOOKUP(L$2,Série_histórica!$63:$70,8,0)</f>
        <v>131.66360302913566</v>
      </c>
      <c r="M19" s="112">
        <f>HLOOKUP(M$2,Série_histórica!$63:$70,8,0)</f>
        <v>128.83585965808422</v>
      </c>
      <c r="N19" s="112">
        <f>HLOOKUP(N$2,Série_histórica!$63:$70,8,0)</f>
        <v>122.38721251165718</v>
      </c>
      <c r="O19" s="112">
        <f>HLOOKUP(O$2,Série_histórica!$63:$70,8,0)</f>
        <v>125.9649695310746</v>
      </c>
      <c r="P19" s="112"/>
      <c r="Q19" s="113">
        <f t="shared" si="1"/>
        <v>2.9233095075816395E-2</v>
      </c>
      <c r="R19" s="114">
        <f t="shared" si="2"/>
        <v>7.5375699575651822E-2</v>
      </c>
    </row>
    <row r="20" spans="1:18" x14ac:dyDescent="0.65">
      <c r="A20" s="97" t="s">
        <v>65</v>
      </c>
      <c r="B20" s="97"/>
      <c r="C20" s="115">
        <f>HLOOKUP(C$2,Série_histórica!$63:$70,2,0)</f>
        <v>115.72399037017594</v>
      </c>
      <c r="D20" s="115">
        <f>HLOOKUP(D$2,Série_histórica!$63:$70,2,0)</f>
        <v>116.54120167343262</v>
      </c>
      <c r="E20" s="115">
        <f>HLOOKUP(E$2,Série_histórica!$63:$70,2,0)</f>
        <v>112.54132726494741</v>
      </c>
      <c r="F20" s="115">
        <f>HLOOKUP(F$2,Série_histórica!$63:$70,2,0)</f>
        <v>113.41230290710421</v>
      </c>
      <c r="G20" s="115">
        <f>HLOOKUP(G$2,Série_histórica!$63:$70,2,0)</f>
        <v>111.70666377542027</v>
      </c>
      <c r="H20" s="115">
        <f>HLOOKUP(H$2,Série_histórica!$63:$70,2,0)</f>
        <v>115.62261315107702</v>
      </c>
      <c r="I20" s="115">
        <f>HLOOKUP(I$2,Série_histórica!$63:$70,2,0)</f>
        <v>120.34869178375271</v>
      </c>
      <c r="J20" s="115">
        <f>HLOOKUP(J$2,Série_histórica!$63:$70,2,0)</f>
        <v>124.28843438175825</v>
      </c>
      <c r="K20" s="115">
        <f>HLOOKUP(K$2,Série_histórica!$63:$70,2,0)</f>
        <v>126.24934217519198</v>
      </c>
      <c r="L20" s="115">
        <f>HLOOKUP(L$2,Série_histórica!$63:$70,2,0)</f>
        <v>130.44054985955458</v>
      </c>
      <c r="M20" s="115">
        <f>HLOOKUP(M$2,Série_histórica!$63:$70,2,0)</f>
        <v>127.57372755733518</v>
      </c>
      <c r="N20" s="115">
        <f>HLOOKUP(N$2,Série_histórica!$63:$70,2,0)</f>
        <v>123.08581222245</v>
      </c>
      <c r="O20" s="115">
        <f>HLOOKUP(O$2,Série_histórica!$63:$70,2,0)</f>
        <v>125.5170711242705</v>
      </c>
      <c r="P20" s="115"/>
      <c r="Q20" s="116">
        <f t="shared" si="1"/>
        <v>1.9752551962906484E-2</v>
      </c>
      <c r="R20" s="116">
        <f t="shared" si="2"/>
        <v>8.4624464838868985E-2</v>
      </c>
    </row>
    <row r="21" spans="1:18" x14ac:dyDescent="0.65">
      <c r="A21" s="97" t="s">
        <v>66</v>
      </c>
      <c r="B21" s="97"/>
      <c r="C21" s="115">
        <f>HLOOKUP(C$2,Série_histórica!$63:$70,3,0)</f>
        <v>120.13582764033811</v>
      </c>
      <c r="D21" s="115">
        <f>HLOOKUP(D$2,Série_histórica!$63:$70,3,0)</f>
        <v>115.58666631686008</v>
      </c>
      <c r="E21" s="115">
        <f>HLOOKUP(E$2,Série_histórica!$63:$70,3,0)</f>
        <v>114.2384873971157</v>
      </c>
      <c r="F21" s="115">
        <f>HLOOKUP(F$2,Série_histórica!$63:$70,3,0)</f>
        <v>116.51159191564807</v>
      </c>
      <c r="G21" s="115">
        <f>HLOOKUP(G$2,Série_histórica!$63:$70,3,0)</f>
        <v>116.23994090187394</v>
      </c>
      <c r="H21" s="115">
        <f>HLOOKUP(H$2,Série_histórica!$63:$70,3,0)</f>
        <v>118.1057029691754</v>
      </c>
      <c r="I21" s="115">
        <f>HLOOKUP(I$2,Série_histórica!$63:$70,3,0)</f>
        <v>124.72863285898559</v>
      </c>
      <c r="J21" s="115">
        <f>HLOOKUP(J$2,Série_histórica!$63:$70,3,0)</f>
        <v>130.72677431028228</v>
      </c>
      <c r="K21" s="115">
        <f>HLOOKUP(K$2,Série_histórica!$63:$70,3,0)</f>
        <v>133.56949900145273</v>
      </c>
      <c r="L21" s="115">
        <f>HLOOKUP(L$2,Série_histórica!$63:$70,3,0)</f>
        <v>134.26259101449548</v>
      </c>
      <c r="M21" s="115">
        <f>HLOOKUP(M$2,Série_histórica!$63:$70,3,0)</f>
        <v>131.51789037217586</v>
      </c>
      <c r="N21" s="115">
        <f>HLOOKUP(N$2,Série_histórica!$63:$70,3,0)</f>
        <v>120.90268812622246</v>
      </c>
      <c r="O21" s="115">
        <f>HLOOKUP(O$2,Série_histórica!$63:$70,3,0)</f>
        <v>126.91675364553332</v>
      </c>
      <c r="P21" s="115"/>
      <c r="Q21" s="116">
        <f t="shared" si="1"/>
        <v>4.9743025672284169E-2</v>
      </c>
      <c r="R21" s="116">
        <f t="shared" si="2"/>
        <v>5.644382811009474E-2</v>
      </c>
    </row>
    <row r="22" spans="1:18" x14ac:dyDescent="0.65">
      <c r="A22" s="97" t="s">
        <v>48</v>
      </c>
      <c r="B22" s="97"/>
      <c r="C22" s="115">
        <f>HLOOKUP(C$2,Série_histórica!$63:$70,4,0)</f>
        <v>117.93342670099814</v>
      </c>
      <c r="D22" s="115">
        <f>HLOOKUP(D$2,Série_histórica!$63:$70,4,0)</f>
        <v>120.61866233276068</v>
      </c>
      <c r="E22" s="115">
        <f>HLOOKUP(E$2,Série_histórica!$63:$70,4,0)</f>
        <v>112.53927913474701</v>
      </c>
      <c r="F22" s="115">
        <f>HLOOKUP(F$2,Série_histórica!$63:$70,4,0)</f>
        <v>113.58472152490599</v>
      </c>
      <c r="G22" s="115">
        <f>HLOOKUP(G$2,Série_histórica!$63:$70,4,0)</f>
        <v>116.49547125147274</v>
      </c>
      <c r="H22" s="115">
        <f>HLOOKUP(H$2,Série_histórica!$63:$70,4,0)</f>
        <v>119.33087313748557</v>
      </c>
      <c r="I22" s="115">
        <f>HLOOKUP(I$2,Série_histórica!$63:$70,4,0)</f>
        <v>126.853399228738</v>
      </c>
      <c r="J22" s="115">
        <f>HLOOKUP(J$2,Série_histórica!$63:$70,4,0)</f>
        <v>126.47388718937101</v>
      </c>
      <c r="K22" s="115">
        <f>HLOOKUP(K$2,Série_histórica!$63:$70,4,0)</f>
        <v>129.28116626272993</v>
      </c>
      <c r="L22" s="115">
        <f>HLOOKUP(L$2,Série_histórica!$63:$70,4,0)</f>
        <v>133.86112285837405</v>
      </c>
      <c r="M22" s="115">
        <f>HLOOKUP(M$2,Série_histórica!$63:$70,4,0)</f>
        <v>130.0754596474508</v>
      </c>
      <c r="N22" s="115">
        <f>HLOOKUP(N$2,Série_histórica!$63:$70,4,0)</f>
        <v>125.76267221679977</v>
      </c>
      <c r="O22" s="115">
        <f>HLOOKUP(O$2,Série_histórica!$63:$70,4,0)</f>
        <v>127.050150390981</v>
      </c>
      <c r="P22" s="115"/>
      <c r="Q22" s="116">
        <f t="shared" si="1"/>
        <v>1.0237363372509911E-2</v>
      </c>
      <c r="R22" s="116">
        <f t="shared" si="2"/>
        <v>7.7303983654243291E-2</v>
      </c>
    </row>
    <row r="23" spans="1:18" x14ac:dyDescent="0.65">
      <c r="A23" s="97" t="s">
        <v>49</v>
      </c>
      <c r="B23" s="97"/>
      <c r="C23" s="115">
        <f>HLOOKUP(C$2,Série_histórica!$63:$70,5,0)</f>
        <v>116.33812989225753</v>
      </c>
      <c r="D23" s="115">
        <f>HLOOKUP(D$2,Série_histórica!$63:$70,5,0)</f>
        <v>111.85283838589812</v>
      </c>
      <c r="E23" s="115">
        <f>HLOOKUP(E$2,Série_histórica!$63:$70,5,0)</f>
        <v>113.62955787973551</v>
      </c>
      <c r="F23" s="115">
        <f>HLOOKUP(F$2,Série_histórica!$63:$70,5,0)</f>
        <v>115.22342925477051</v>
      </c>
      <c r="G23" s="115">
        <f>HLOOKUP(G$2,Série_histórica!$63:$70,5,0)</f>
        <v>109.81915366029813</v>
      </c>
      <c r="H23" s="115">
        <f>HLOOKUP(H$2,Série_histórica!$63:$70,5,0)</f>
        <v>113.50353064825141</v>
      </c>
      <c r="I23" s="115">
        <f>HLOOKUP(I$2,Série_histórica!$63:$70,5,0)</f>
        <v>116.64714662691647</v>
      </c>
      <c r="J23" s="115">
        <f>HLOOKUP(J$2,Série_histórica!$63:$70,5,0)</f>
        <v>126.22351912840087</v>
      </c>
      <c r="K23" s="115">
        <f>HLOOKUP(K$2,Série_histórica!$63:$70,5,0)</f>
        <v>127.90241845646092</v>
      </c>
      <c r="L23" s="115">
        <f>HLOOKUP(L$2,Série_histórica!$63:$70,5,0)</f>
        <v>129.46608319989727</v>
      </c>
      <c r="M23" s="115">
        <f>HLOOKUP(M$2,Série_histórica!$63:$70,5,0)</f>
        <v>127.59625966871756</v>
      </c>
      <c r="N23" s="115">
        <f>HLOOKUP(N$2,Série_histórica!$63:$70,5,0)</f>
        <v>119.01175280651459</v>
      </c>
      <c r="O23" s="115">
        <f>HLOOKUP(O$2,Série_histórica!$63:$70,5,0)</f>
        <v>124.87978867116821</v>
      </c>
      <c r="P23" s="115"/>
      <c r="Q23" s="116">
        <f t="shared" si="1"/>
        <v>4.9306356105801363E-2</v>
      </c>
      <c r="R23" s="116">
        <f t="shared" si="2"/>
        <v>7.3420973732526429E-2</v>
      </c>
    </row>
    <row r="24" spans="1:18" x14ac:dyDescent="0.65">
      <c r="A24" s="97" t="s">
        <v>50</v>
      </c>
      <c r="B24" s="97"/>
      <c r="C24" s="115">
        <f>HLOOKUP(C$2,Série_histórica!$63:$70,6,0)</f>
        <v>120.01342764451071</v>
      </c>
      <c r="D24" s="115">
        <f>HLOOKUP(D$2,Série_histórica!$63:$70,6,0)</f>
        <v>119.85190247463129</v>
      </c>
      <c r="E24" s="115">
        <f>HLOOKUP(E$2,Série_histórica!$63:$70,6,0)</f>
        <v>112.60124788481637</v>
      </c>
      <c r="F24" s="115">
        <f>HLOOKUP(F$2,Série_histórica!$63:$70,6,0)</f>
        <v>117.24793530623886</v>
      </c>
      <c r="G24" s="115">
        <f>HLOOKUP(G$2,Série_histórica!$63:$70,6,0)</f>
        <v>115.79918385438548</v>
      </c>
      <c r="H24" s="115">
        <f>HLOOKUP(H$2,Série_histórica!$63:$70,6,0)</f>
        <v>117.5507336283341</v>
      </c>
      <c r="I24" s="115">
        <f>HLOOKUP(I$2,Série_histórica!$63:$70,6,0)</f>
        <v>124.14813479815246</v>
      </c>
      <c r="J24" s="115">
        <f>HLOOKUP(J$2,Série_histórica!$63:$70,6,0)</f>
        <v>129.57137380192873</v>
      </c>
      <c r="K24" s="115">
        <f>HLOOKUP(K$2,Série_histórica!$63:$70,6,0)</f>
        <v>131.90503925742743</v>
      </c>
      <c r="L24" s="115">
        <f>HLOOKUP(L$2,Série_histórica!$63:$70,6,0)</f>
        <v>134.28931067335645</v>
      </c>
      <c r="M24" s="115">
        <f>HLOOKUP(M$2,Série_histórica!$63:$70,6,0)</f>
        <v>132.33577462908079</v>
      </c>
      <c r="N24" s="115">
        <f>HLOOKUP(N$2,Série_histórica!$63:$70,6,0)</f>
        <v>121.16471191584452</v>
      </c>
      <c r="O24" s="115">
        <f>HLOOKUP(O$2,Série_histórica!$63:$70,6,0)</f>
        <v>128.17375281726132</v>
      </c>
      <c r="P24" s="115"/>
      <c r="Q24" s="116">
        <f t="shared" si="1"/>
        <v>5.7847213025892907E-2</v>
      </c>
      <c r="R24" s="116">
        <f t="shared" si="2"/>
        <v>6.7995101322513074E-2</v>
      </c>
    </row>
    <row r="25" spans="1:18" x14ac:dyDescent="0.65">
      <c r="A25" s="97" t="s">
        <v>51</v>
      </c>
      <c r="B25" s="97"/>
      <c r="C25" s="115">
        <f>HLOOKUP(C$2,Série_histórica!$63:$70,7,0)</f>
        <v>112.4406662027137</v>
      </c>
      <c r="D25" s="115">
        <f>HLOOKUP(D$2,Série_histórica!$63:$70,7,0)</f>
        <v>110.33571269752106</v>
      </c>
      <c r="E25" s="115">
        <f>HLOOKUP(E$2,Série_histórica!$63:$70,7,0)</f>
        <v>113.87274952277659</v>
      </c>
      <c r="F25" s="115">
        <f>HLOOKUP(F$2,Série_histórica!$63:$70,7,0)</f>
        <v>109.76409342097406</v>
      </c>
      <c r="G25" s="115">
        <f>HLOOKUP(G$2,Série_histórica!$63:$70,7,0)</f>
        <v>108.846890700438</v>
      </c>
      <c r="H25" s="115">
        <f>HLOOKUP(H$2,Série_histórica!$63:$70,7,0)</f>
        <v>114.56775537710882</v>
      </c>
      <c r="I25" s="115">
        <f>HLOOKUP(I$2,Série_histórica!$63:$70,7,0)</f>
        <v>117.83797198150718</v>
      </c>
      <c r="J25" s="115">
        <f>HLOOKUP(J$2,Série_histórica!$63:$70,7,0)</f>
        <v>121.0906615833951</v>
      </c>
      <c r="K25" s="115">
        <f>HLOOKUP(K$2,Série_histórica!$63:$70,7,0)</f>
        <v>123.185968473659</v>
      </c>
      <c r="L25" s="115">
        <f>HLOOKUP(L$2,Série_histórica!$63:$70,7,0)</f>
        <v>127.37955371488071</v>
      </c>
      <c r="M25" s="115">
        <f>HLOOKUP(M$2,Série_histórica!$63:$70,7,0)</f>
        <v>123.12547207382654</v>
      </c>
      <c r="N25" s="115">
        <f>HLOOKUP(N$2,Série_histórica!$63:$70,7,0)</f>
        <v>124.38181874693048</v>
      </c>
      <c r="O25" s="115">
        <f>HLOOKUP(O$2,Série_histórica!$63:$70,7,0)</f>
        <v>122.36116522203315</v>
      </c>
      <c r="P25" s="115"/>
      <c r="Q25" s="116">
        <f t="shared" si="1"/>
        <v>-1.6245569853007069E-2</v>
      </c>
      <c r="R25" s="116">
        <f t="shared" si="2"/>
        <v>8.8228746363297805E-2</v>
      </c>
    </row>
    <row r="26" spans="1:18" ht="7.5" customHeight="1" x14ac:dyDescent="0.65">
      <c r="A26" s="103"/>
      <c r="B26" s="103"/>
      <c r="C26" s="104"/>
      <c r="D26" s="104"/>
      <c r="E26" s="104"/>
      <c r="F26" s="104"/>
      <c r="G26" s="104"/>
      <c r="H26" s="104"/>
      <c r="I26" s="104"/>
      <c r="J26" s="104"/>
      <c r="K26" s="104"/>
      <c r="L26" s="104"/>
      <c r="M26" s="104"/>
      <c r="N26" s="104"/>
      <c r="O26" s="104"/>
      <c r="P26" s="104"/>
      <c r="Q26" s="105"/>
      <c r="R26" s="105"/>
    </row>
    <row r="27" spans="1:18" x14ac:dyDescent="0.65">
      <c r="A27" s="106" t="s">
        <v>69</v>
      </c>
      <c r="B27" s="106"/>
    </row>
  </sheetData>
  <mergeCells count="3">
    <mergeCell ref="A1:A2"/>
    <mergeCell ref="C1:O1"/>
    <mergeCell ref="Q1:R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3F2BF7-7A90-46E7-939B-6FCB2F27E1DA}">
  <sheetPr codeName="Planilha7"/>
  <dimension ref="A2:V386"/>
  <sheetViews>
    <sheetView showGridLines="0" workbookViewId="0">
      <pane xSplit="1" ySplit="2" topLeftCell="B372" activePane="bottomRight" state="frozen"/>
      <selection activeCell="F386" sqref="F386"/>
      <selection pane="topRight" activeCell="F386" sqref="F386"/>
      <selection pane="bottomLeft" activeCell="F386" sqref="F386"/>
      <selection pane="bottomRight" activeCell="F386" sqref="F386"/>
    </sheetView>
  </sheetViews>
  <sheetFormatPr defaultRowHeight="14.75" x14ac:dyDescent="0.75"/>
  <cols>
    <col min="2" max="2" width="12" bestFit="1" customWidth="1"/>
    <col min="3" max="3" width="14.86328125" customWidth="1"/>
    <col min="4" max="4" width="15.7265625" customWidth="1"/>
    <col min="5" max="5" width="13.7265625" customWidth="1"/>
    <col min="6" max="6" width="14.86328125" customWidth="1"/>
    <col min="7" max="7" width="16.26953125" customWidth="1"/>
    <col min="8" max="8" width="17.1328125" customWidth="1"/>
    <col min="9" max="9" width="12" bestFit="1" customWidth="1"/>
    <col min="10" max="10" width="16" customWidth="1"/>
    <col min="11" max="11" width="16.86328125" customWidth="1"/>
    <col min="12" max="12" width="14.86328125" customWidth="1"/>
    <col min="13" max="13" width="16" customWidth="1"/>
    <col min="14" max="14" width="17.40625" customWidth="1"/>
    <col min="15" max="15" width="16.26953125" bestFit="1" customWidth="1"/>
    <col min="16" max="16" width="12" bestFit="1" customWidth="1"/>
    <col min="17" max="17" width="12.7265625" bestFit="1" customWidth="1"/>
    <col min="18" max="18" width="13.7265625" bestFit="1" customWidth="1"/>
    <col min="19" max="19" width="14.1328125" customWidth="1"/>
    <col min="20" max="20" width="15.54296875" customWidth="1"/>
    <col min="21" max="21" width="14.1328125" bestFit="1" customWidth="1"/>
    <col min="22" max="22" width="15" bestFit="1" customWidth="1"/>
  </cols>
  <sheetData>
    <row r="2" spans="1:22" x14ac:dyDescent="0.75">
      <c r="A2" s="107" t="s">
        <v>70</v>
      </c>
      <c r="B2" s="107" t="s">
        <v>71</v>
      </c>
      <c r="C2" s="107" t="s">
        <v>72</v>
      </c>
      <c r="D2" s="107" t="s">
        <v>73</v>
      </c>
      <c r="E2" s="107" t="s">
        <v>74</v>
      </c>
      <c r="F2" s="107" t="s">
        <v>75</v>
      </c>
      <c r="G2" s="107" t="s">
        <v>76</v>
      </c>
      <c r="H2" s="107" t="s">
        <v>77</v>
      </c>
      <c r="I2" s="107" t="s">
        <v>78</v>
      </c>
      <c r="J2" s="107" t="s">
        <v>79</v>
      </c>
      <c r="K2" s="107" t="s">
        <v>80</v>
      </c>
      <c r="L2" s="107" t="s">
        <v>81</v>
      </c>
      <c r="M2" s="107" t="s">
        <v>82</v>
      </c>
      <c r="N2" s="107" t="s">
        <v>83</v>
      </c>
      <c r="O2" s="107" t="s">
        <v>84</v>
      </c>
      <c r="P2" s="107" t="s">
        <v>85</v>
      </c>
      <c r="Q2" s="107" t="s">
        <v>86</v>
      </c>
      <c r="R2" s="107" t="s">
        <v>87</v>
      </c>
      <c r="S2" s="107" t="s">
        <v>88</v>
      </c>
      <c r="T2" s="107" t="s">
        <v>89</v>
      </c>
      <c r="U2" s="107" t="s">
        <v>90</v>
      </c>
      <c r="V2" s="107" t="s">
        <v>91</v>
      </c>
    </row>
    <row r="3" spans="1:22" x14ac:dyDescent="0.75">
      <c r="A3" s="108">
        <v>34486</v>
      </c>
      <c r="B3" s="109">
        <v>82.962809298264432</v>
      </c>
      <c r="C3" s="109">
        <v>72.035084107584083</v>
      </c>
      <c r="D3" s="109">
        <v>106.18422532846019</v>
      </c>
      <c r="E3" s="109"/>
      <c r="F3" s="109"/>
      <c r="G3" s="109"/>
      <c r="H3" s="109"/>
      <c r="I3" s="109">
        <v>53.759584846294814</v>
      </c>
      <c r="J3" s="109">
        <v>39.120515217545723</v>
      </c>
      <c r="K3" s="109">
        <v>84.867607807386634</v>
      </c>
      <c r="L3" s="109"/>
      <c r="M3" s="109"/>
      <c r="N3" s="109"/>
      <c r="O3" s="109"/>
      <c r="P3" s="109">
        <v>102.43162559957753</v>
      </c>
      <c r="Q3" s="109">
        <v>93.978130034276333</v>
      </c>
      <c r="R3" s="109">
        <v>120.39530367584256</v>
      </c>
      <c r="S3" s="109"/>
      <c r="T3" s="109"/>
      <c r="U3" s="109"/>
      <c r="V3" s="109"/>
    </row>
    <row r="4" spans="1:22" x14ac:dyDescent="0.75">
      <c r="A4" s="110">
        <v>34516</v>
      </c>
      <c r="B4" s="111">
        <v>95.590683973102784</v>
      </c>
      <c r="C4" s="111">
        <v>87.880088230304665</v>
      </c>
      <c r="D4" s="111">
        <v>111.97569992654878</v>
      </c>
      <c r="E4" s="111"/>
      <c r="F4" s="111"/>
      <c r="G4" s="111"/>
      <c r="H4" s="111"/>
      <c r="I4" s="111">
        <v>65.598491970721597</v>
      </c>
      <c r="J4" s="111">
        <v>53.271932959292144</v>
      </c>
      <c r="K4" s="111">
        <v>91.792429870009187</v>
      </c>
      <c r="L4" s="111"/>
      <c r="M4" s="111"/>
      <c r="N4" s="111"/>
      <c r="O4" s="111"/>
      <c r="P4" s="111">
        <v>115.58547864135691</v>
      </c>
      <c r="Q4" s="111">
        <v>110.95219174431301</v>
      </c>
      <c r="R4" s="111">
        <v>125.43121329757518</v>
      </c>
      <c r="S4" s="111"/>
      <c r="T4" s="111"/>
      <c r="U4" s="111"/>
      <c r="V4" s="111"/>
    </row>
    <row r="5" spans="1:22" x14ac:dyDescent="0.75">
      <c r="A5" s="108">
        <v>34547</v>
      </c>
      <c r="B5" s="109">
        <v>110.91619444505096</v>
      </c>
      <c r="C5" s="109">
        <v>105.89540612770128</v>
      </c>
      <c r="D5" s="109">
        <v>121.58536961941905</v>
      </c>
      <c r="E5" s="109"/>
      <c r="F5" s="109"/>
      <c r="G5" s="109"/>
      <c r="H5" s="109"/>
      <c r="I5" s="109">
        <v>78.397625223484738</v>
      </c>
      <c r="J5" s="109">
        <v>63.930745968513214</v>
      </c>
      <c r="K5" s="109">
        <v>109.13974364029922</v>
      </c>
      <c r="L5" s="109"/>
      <c r="M5" s="109"/>
      <c r="N5" s="109"/>
      <c r="O5" s="109"/>
      <c r="P5" s="109">
        <v>132.5952405927618</v>
      </c>
      <c r="Q5" s="109">
        <v>133.87184623382666</v>
      </c>
      <c r="R5" s="109">
        <v>129.88245360549894</v>
      </c>
      <c r="S5" s="109"/>
      <c r="T5" s="109"/>
      <c r="U5" s="109"/>
      <c r="V5" s="109"/>
    </row>
    <row r="6" spans="1:22" x14ac:dyDescent="0.75">
      <c r="A6" s="110">
        <v>34578</v>
      </c>
      <c r="B6" s="111">
        <v>112.35375359380265</v>
      </c>
      <c r="C6" s="111">
        <v>107.61592540731901</v>
      </c>
      <c r="D6" s="111">
        <v>122.42163849008035</v>
      </c>
      <c r="E6" s="111"/>
      <c r="F6" s="111"/>
      <c r="G6" s="111"/>
      <c r="H6" s="111"/>
      <c r="I6" s="111">
        <v>86.486437307778772</v>
      </c>
      <c r="J6" s="111">
        <v>72.03108974213221</v>
      </c>
      <c r="K6" s="111">
        <v>117.20405088477769</v>
      </c>
      <c r="L6" s="111"/>
      <c r="M6" s="111"/>
      <c r="N6" s="111"/>
      <c r="O6" s="111"/>
      <c r="P6" s="111">
        <v>129.59863111781857</v>
      </c>
      <c r="Q6" s="111">
        <v>131.3391491841102</v>
      </c>
      <c r="R6" s="111">
        <v>125.90003022694881</v>
      </c>
      <c r="S6" s="111"/>
      <c r="T6" s="111"/>
      <c r="U6" s="111"/>
      <c r="V6" s="111"/>
    </row>
    <row r="7" spans="1:22" x14ac:dyDescent="0.75">
      <c r="A7" s="108">
        <v>34608</v>
      </c>
      <c r="B7" s="109">
        <v>116.08035834353502</v>
      </c>
      <c r="C7" s="109">
        <v>111.84379651511296</v>
      </c>
      <c r="D7" s="109">
        <v>125.08305222893189</v>
      </c>
      <c r="E7" s="109"/>
      <c r="F7" s="109"/>
      <c r="G7" s="109"/>
      <c r="H7" s="109"/>
      <c r="I7" s="109">
        <v>96.007464351351416</v>
      </c>
      <c r="J7" s="109">
        <v>83.623876814868908</v>
      </c>
      <c r="K7" s="109">
        <v>122.32258786637672</v>
      </c>
      <c r="L7" s="109"/>
      <c r="M7" s="109"/>
      <c r="N7" s="109"/>
      <c r="O7" s="109"/>
      <c r="P7" s="109">
        <v>129.46228767165741</v>
      </c>
      <c r="Q7" s="109">
        <v>130.65707631527565</v>
      </c>
      <c r="R7" s="109">
        <v>126.92336180396867</v>
      </c>
      <c r="S7" s="109"/>
      <c r="T7" s="109"/>
      <c r="U7" s="109"/>
      <c r="V7" s="109"/>
    </row>
    <row r="8" spans="1:22" x14ac:dyDescent="0.75">
      <c r="A8" s="110">
        <v>34639</v>
      </c>
      <c r="B8" s="111">
        <v>119.8415410877729</v>
      </c>
      <c r="C8" s="111">
        <v>113.87547128649608</v>
      </c>
      <c r="D8" s="111">
        <v>132.51943941548606</v>
      </c>
      <c r="E8" s="111"/>
      <c r="F8" s="111"/>
      <c r="G8" s="111"/>
      <c r="H8" s="111"/>
      <c r="I8" s="111">
        <v>96.675804128321175</v>
      </c>
      <c r="J8" s="111">
        <v>81.729370183661842</v>
      </c>
      <c r="K8" s="111">
        <v>128.43697626072222</v>
      </c>
      <c r="L8" s="111"/>
      <c r="M8" s="111"/>
      <c r="N8" s="111"/>
      <c r="O8" s="111"/>
      <c r="P8" s="111">
        <v>135.28536572740737</v>
      </c>
      <c r="Q8" s="111">
        <v>135.30620535505224</v>
      </c>
      <c r="R8" s="111">
        <v>135.24108151866196</v>
      </c>
      <c r="S8" s="111"/>
      <c r="T8" s="111"/>
      <c r="U8" s="111"/>
      <c r="V8" s="111"/>
    </row>
    <row r="9" spans="1:22" x14ac:dyDescent="0.75">
      <c r="A9" s="108">
        <v>34669</v>
      </c>
      <c r="B9" s="109">
        <v>121.67594997364208</v>
      </c>
      <c r="C9" s="109">
        <v>115.26525989474951</v>
      </c>
      <c r="D9" s="109">
        <v>135.29866639128875</v>
      </c>
      <c r="E9" s="109"/>
      <c r="F9" s="109"/>
      <c r="G9" s="109"/>
      <c r="H9" s="109"/>
      <c r="I9" s="109">
        <v>99.899931615056687</v>
      </c>
      <c r="J9" s="109">
        <v>84.225869576187051</v>
      </c>
      <c r="K9" s="109">
        <v>133.20731344765466</v>
      </c>
      <c r="L9" s="109"/>
      <c r="M9" s="109"/>
      <c r="N9" s="109"/>
      <c r="O9" s="109"/>
      <c r="P9" s="109">
        <v>136.19329554603232</v>
      </c>
      <c r="Q9" s="109">
        <v>135.95818677379114</v>
      </c>
      <c r="R9" s="109">
        <v>136.69290168704481</v>
      </c>
      <c r="S9" s="109"/>
      <c r="T9" s="109"/>
      <c r="U9" s="109"/>
      <c r="V9" s="109"/>
    </row>
    <row r="10" spans="1:22" x14ac:dyDescent="0.75">
      <c r="A10" s="110">
        <v>34700</v>
      </c>
      <c r="B10" s="111">
        <v>124.41443601301339</v>
      </c>
      <c r="C10" s="111">
        <v>116.89251978460814</v>
      </c>
      <c r="D10" s="111">
        <v>140.39850799837447</v>
      </c>
      <c r="E10" s="111"/>
      <c r="F10" s="111"/>
      <c r="G10" s="111"/>
      <c r="H10" s="111"/>
      <c r="I10" s="111">
        <v>101.82317262691259</v>
      </c>
      <c r="J10" s="111">
        <v>82.787283933331224</v>
      </c>
      <c r="K10" s="111">
        <v>142.27443610077296</v>
      </c>
      <c r="L10" s="111"/>
      <c r="M10" s="111"/>
      <c r="N10" s="111"/>
      <c r="O10" s="111"/>
      <c r="P10" s="111">
        <v>139.4752782704139</v>
      </c>
      <c r="Q10" s="111">
        <v>139.62934368545942</v>
      </c>
      <c r="R10" s="111">
        <v>139.14788926344215</v>
      </c>
      <c r="S10" s="111"/>
      <c r="T10" s="111"/>
      <c r="U10" s="111"/>
      <c r="V10" s="111"/>
    </row>
    <row r="11" spans="1:22" x14ac:dyDescent="0.75">
      <c r="A11" s="108">
        <v>34731</v>
      </c>
      <c r="B11" s="109">
        <v>123.91344951602376</v>
      </c>
      <c r="C11" s="109">
        <v>116.73054156703171</v>
      </c>
      <c r="D11" s="109">
        <v>139.17712890763187</v>
      </c>
      <c r="E11" s="109"/>
      <c r="F11" s="109"/>
      <c r="G11" s="109"/>
      <c r="H11" s="109"/>
      <c r="I11" s="109">
        <v>100.87557492710077</v>
      </c>
      <c r="J11" s="109">
        <v>82.645638577726956</v>
      </c>
      <c r="K11" s="109">
        <v>139.61418966952013</v>
      </c>
      <c r="L11" s="109"/>
      <c r="M11" s="109"/>
      <c r="N11" s="109"/>
      <c r="O11" s="109"/>
      <c r="P11" s="109">
        <v>139.27203257530576</v>
      </c>
      <c r="Q11" s="109">
        <v>139.45381022656821</v>
      </c>
      <c r="R11" s="109">
        <v>138.88575506637301</v>
      </c>
      <c r="S11" s="109"/>
      <c r="T11" s="109"/>
      <c r="U11" s="109"/>
      <c r="V11" s="109"/>
    </row>
    <row r="12" spans="1:22" x14ac:dyDescent="0.75">
      <c r="A12" s="110">
        <v>34759</v>
      </c>
      <c r="B12" s="111">
        <v>114.07428216548797</v>
      </c>
      <c r="C12" s="111">
        <v>107.5751399751219</v>
      </c>
      <c r="D12" s="111">
        <v>127.88495932001587</v>
      </c>
      <c r="E12" s="111"/>
      <c r="F12" s="111"/>
      <c r="G12" s="111"/>
      <c r="H12" s="111"/>
      <c r="I12" s="111">
        <v>94.765007150845577</v>
      </c>
      <c r="J12" s="111">
        <v>79.489602998169389</v>
      </c>
      <c r="K12" s="111">
        <v>127.22524097528247</v>
      </c>
      <c r="L12" s="111"/>
      <c r="M12" s="111"/>
      <c r="N12" s="111"/>
      <c r="O12" s="111"/>
      <c r="P12" s="111">
        <v>126.94713217524958</v>
      </c>
      <c r="Q12" s="111">
        <v>126.29883129309025</v>
      </c>
      <c r="R12" s="111">
        <v>128.32477154983815</v>
      </c>
      <c r="S12" s="111"/>
      <c r="T12" s="111"/>
      <c r="U12" s="111"/>
      <c r="V12" s="111"/>
    </row>
    <row r="13" spans="1:22" x14ac:dyDescent="0.75">
      <c r="A13" s="108">
        <v>34790</v>
      </c>
      <c r="B13" s="109">
        <v>106.21714297547781</v>
      </c>
      <c r="C13" s="109">
        <v>96.033480626398614</v>
      </c>
      <c r="D13" s="109">
        <v>127.85742546727107</v>
      </c>
      <c r="E13" s="109"/>
      <c r="F13" s="109"/>
      <c r="G13" s="109"/>
      <c r="H13" s="109"/>
      <c r="I13" s="109">
        <v>88.837822594568266</v>
      </c>
      <c r="J13" s="109">
        <v>69.77361688718922</v>
      </c>
      <c r="K13" s="109">
        <v>129.34925972274874</v>
      </c>
      <c r="L13" s="109"/>
      <c r="M13" s="109"/>
      <c r="N13" s="109"/>
      <c r="O13" s="109"/>
      <c r="P13" s="109">
        <v>117.80335656275084</v>
      </c>
      <c r="Q13" s="109">
        <v>113.54005645253822</v>
      </c>
      <c r="R13" s="109">
        <v>126.86286929695262</v>
      </c>
      <c r="S13" s="109"/>
      <c r="T13" s="109"/>
      <c r="U13" s="109"/>
      <c r="V13" s="109"/>
    </row>
    <row r="14" spans="1:22" x14ac:dyDescent="0.75">
      <c r="A14" s="110">
        <v>34820</v>
      </c>
      <c r="B14" s="111">
        <v>105.27534464788536</v>
      </c>
      <c r="C14" s="111">
        <v>96.290769386222692</v>
      </c>
      <c r="D14" s="111">
        <v>124.36756707891854</v>
      </c>
      <c r="E14" s="111"/>
      <c r="F14" s="111"/>
      <c r="G14" s="111"/>
      <c r="H14" s="111"/>
      <c r="I14" s="111">
        <v>86.467690297385275</v>
      </c>
      <c r="J14" s="111">
        <v>70.65004752499064</v>
      </c>
      <c r="K14" s="111">
        <v>120.08018118872384</v>
      </c>
      <c r="L14" s="111"/>
      <c r="M14" s="111"/>
      <c r="N14" s="111"/>
      <c r="O14" s="111"/>
      <c r="P14" s="111">
        <v>117.81378088155211</v>
      </c>
      <c r="Q14" s="111">
        <v>113.3845839603774</v>
      </c>
      <c r="R14" s="111">
        <v>127.22582433904833</v>
      </c>
      <c r="S14" s="111"/>
      <c r="T14" s="111"/>
      <c r="U14" s="111"/>
      <c r="V14" s="111"/>
    </row>
    <row r="15" spans="1:22" x14ac:dyDescent="0.75">
      <c r="A15" s="108">
        <v>34851</v>
      </c>
      <c r="B15" s="109">
        <v>102.2147542185067</v>
      </c>
      <c r="C15" s="109">
        <v>95.239581956813709</v>
      </c>
      <c r="D15" s="109">
        <v>117.03699527460427</v>
      </c>
      <c r="E15" s="109"/>
      <c r="F15" s="109"/>
      <c r="G15" s="109"/>
      <c r="H15" s="109"/>
      <c r="I15" s="109">
        <v>82.775866310693459</v>
      </c>
      <c r="J15" s="109">
        <v>69.631971531584966</v>
      </c>
      <c r="K15" s="109">
        <v>110.70664271629897</v>
      </c>
      <c r="L15" s="109"/>
      <c r="M15" s="109"/>
      <c r="N15" s="109"/>
      <c r="O15" s="109"/>
      <c r="P15" s="109">
        <v>115.17401282371551</v>
      </c>
      <c r="Q15" s="109">
        <v>112.31132224029953</v>
      </c>
      <c r="R15" s="109">
        <v>121.25723031347447</v>
      </c>
      <c r="S15" s="109"/>
      <c r="T15" s="109"/>
      <c r="U15" s="109"/>
      <c r="V15" s="109"/>
    </row>
    <row r="16" spans="1:22" x14ac:dyDescent="0.75">
      <c r="A16" s="110">
        <v>34881</v>
      </c>
      <c r="B16" s="111">
        <v>98.048706326905474</v>
      </c>
      <c r="C16" s="111">
        <v>90.76416498893866</v>
      </c>
      <c r="D16" s="111">
        <v>113.52835667008493</v>
      </c>
      <c r="E16" s="111"/>
      <c r="F16" s="111"/>
      <c r="G16" s="111"/>
      <c r="H16" s="111"/>
      <c r="I16" s="111">
        <v>84.976365517331672</v>
      </c>
      <c r="J16" s="111">
        <v>71.871738717077434</v>
      </c>
      <c r="K16" s="111">
        <v>112.8236974678719</v>
      </c>
      <c r="L16" s="111"/>
      <c r="M16" s="111"/>
      <c r="N16" s="111"/>
      <c r="O16" s="111"/>
      <c r="P16" s="111">
        <v>106.76360019995468</v>
      </c>
      <c r="Q16" s="111">
        <v>103.35911583684616</v>
      </c>
      <c r="R16" s="111">
        <v>113.99812947156029</v>
      </c>
      <c r="S16" s="111"/>
      <c r="T16" s="111"/>
      <c r="U16" s="111"/>
      <c r="V16" s="111"/>
    </row>
    <row r="17" spans="1:22" x14ac:dyDescent="0.75">
      <c r="A17" s="108">
        <v>34912</v>
      </c>
      <c r="B17" s="109">
        <v>97.116799133870501</v>
      </c>
      <c r="C17" s="109">
        <v>90.560893455821983</v>
      </c>
      <c r="D17" s="109">
        <v>111.04809869972357</v>
      </c>
      <c r="E17" s="109"/>
      <c r="F17" s="109"/>
      <c r="G17" s="109"/>
      <c r="H17" s="109"/>
      <c r="I17" s="109">
        <v>81.852610626300418</v>
      </c>
      <c r="J17" s="109">
        <v>69.640824366310227</v>
      </c>
      <c r="K17" s="109">
        <v>107.80265642877953</v>
      </c>
      <c r="L17" s="109"/>
      <c r="M17" s="109"/>
      <c r="N17" s="109"/>
      <c r="O17" s="109"/>
      <c r="P17" s="109">
        <v>107.29292480558389</v>
      </c>
      <c r="Q17" s="109">
        <v>104.50760618216316</v>
      </c>
      <c r="R17" s="109">
        <v>113.21172688035293</v>
      </c>
      <c r="S17" s="109"/>
      <c r="T17" s="109"/>
      <c r="U17" s="109"/>
      <c r="V17" s="109"/>
    </row>
    <row r="18" spans="1:22" x14ac:dyDescent="0.75">
      <c r="A18" s="110">
        <v>34943</v>
      </c>
      <c r="B18" s="111">
        <v>97.54284227566157</v>
      </c>
      <c r="C18" s="111">
        <v>89.761145332292273</v>
      </c>
      <c r="D18" s="111">
        <v>114.07894828032131</v>
      </c>
      <c r="E18" s="111"/>
      <c r="F18" s="111"/>
      <c r="G18" s="111"/>
      <c r="H18" s="111"/>
      <c r="I18" s="111">
        <v>77.871022455843743</v>
      </c>
      <c r="J18" s="111">
        <v>62.917096392470199</v>
      </c>
      <c r="K18" s="111">
        <v>109.6481153405125</v>
      </c>
      <c r="L18" s="111"/>
      <c r="M18" s="111"/>
      <c r="N18" s="111"/>
      <c r="O18" s="111"/>
      <c r="P18" s="111">
        <v>110.6573888222068</v>
      </c>
      <c r="Q18" s="111">
        <v>107.65717795884032</v>
      </c>
      <c r="R18" s="111">
        <v>117.03283690686052</v>
      </c>
      <c r="S18" s="111"/>
      <c r="T18" s="111"/>
      <c r="U18" s="111"/>
      <c r="V18" s="111"/>
    </row>
    <row r="19" spans="1:22" x14ac:dyDescent="0.75">
      <c r="A19" s="108">
        <v>34973</v>
      </c>
      <c r="B19" s="109">
        <v>97.446257173471352</v>
      </c>
      <c r="C19" s="109">
        <v>88.507927829945643</v>
      </c>
      <c r="D19" s="109">
        <v>116.44020702846348</v>
      </c>
      <c r="E19" s="109"/>
      <c r="F19" s="109"/>
      <c r="G19" s="109"/>
      <c r="H19" s="109"/>
      <c r="I19" s="109">
        <v>79.533699508852578</v>
      </c>
      <c r="J19" s="109">
        <v>62.943654896646002</v>
      </c>
      <c r="K19" s="109">
        <v>114.78754430979151</v>
      </c>
      <c r="L19" s="109"/>
      <c r="M19" s="109"/>
      <c r="N19" s="109"/>
      <c r="O19" s="109"/>
      <c r="P19" s="109">
        <v>109.38796228321721</v>
      </c>
      <c r="Q19" s="109">
        <v>105.5507764521454</v>
      </c>
      <c r="R19" s="109">
        <v>117.54198217424479</v>
      </c>
      <c r="S19" s="109"/>
      <c r="T19" s="109"/>
      <c r="U19" s="109"/>
      <c r="V19" s="109"/>
    </row>
    <row r="20" spans="1:22" x14ac:dyDescent="0.75">
      <c r="A20" s="110">
        <v>35004</v>
      </c>
      <c r="B20" s="111">
        <v>97.37710161492484</v>
      </c>
      <c r="C20" s="111">
        <v>87.279650954150256</v>
      </c>
      <c r="D20" s="111">
        <v>118.83418426907085</v>
      </c>
      <c r="E20" s="111"/>
      <c r="F20" s="111"/>
      <c r="G20" s="111"/>
      <c r="H20" s="111"/>
      <c r="I20" s="111">
        <v>78.462757198923867</v>
      </c>
      <c r="J20" s="111">
        <v>61.181940786317938</v>
      </c>
      <c r="K20" s="111">
        <v>115.18449207571143</v>
      </c>
      <c r="L20" s="111"/>
      <c r="M20" s="111"/>
      <c r="N20" s="111"/>
      <c r="O20" s="111"/>
      <c r="P20" s="111">
        <v>109.98666455892551</v>
      </c>
      <c r="Q20" s="111">
        <v>104.67812439937181</v>
      </c>
      <c r="R20" s="111">
        <v>121.26731239797711</v>
      </c>
      <c r="S20" s="111"/>
      <c r="T20" s="111"/>
      <c r="U20" s="111"/>
      <c r="V20" s="111"/>
    </row>
    <row r="21" spans="1:22" x14ac:dyDescent="0.75">
      <c r="A21" s="108">
        <v>35034</v>
      </c>
      <c r="B21" s="109">
        <v>97.952201129680645</v>
      </c>
      <c r="C21" s="109">
        <v>88.643369454329232</v>
      </c>
      <c r="D21" s="109">
        <v>117.73346843980241</v>
      </c>
      <c r="E21" s="109"/>
      <c r="F21" s="109"/>
      <c r="G21" s="109"/>
      <c r="H21" s="109"/>
      <c r="I21" s="109">
        <v>80.134927074382148</v>
      </c>
      <c r="J21" s="109">
        <v>64.847014362578335</v>
      </c>
      <c r="K21" s="109">
        <v>112.62174158696526</v>
      </c>
      <c r="L21" s="109"/>
      <c r="M21" s="109"/>
      <c r="N21" s="109"/>
      <c r="O21" s="109"/>
      <c r="P21" s="109">
        <v>109.83038383321299</v>
      </c>
      <c r="Q21" s="109">
        <v>104.50760618216317</v>
      </c>
      <c r="R21" s="109">
        <v>121.14128634169386</v>
      </c>
      <c r="S21" s="109"/>
      <c r="T21" s="109"/>
      <c r="U21" s="109"/>
      <c r="V21" s="109"/>
    </row>
    <row r="22" spans="1:22" x14ac:dyDescent="0.75">
      <c r="A22" s="110">
        <v>35065</v>
      </c>
      <c r="B22" s="111">
        <v>101.3835693712542</v>
      </c>
      <c r="C22" s="111">
        <v>93.078633887458736</v>
      </c>
      <c r="D22" s="111">
        <v>119.03155727431951</v>
      </c>
      <c r="E22" s="111"/>
      <c r="F22" s="111"/>
      <c r="G22" s="111"/>
      <c r="H22" s="111"/>
      <c r="I22" s="111">
        <v>84.252591116138078</v>
      </c>
      <c r="J22" s="111">
        <v>69.37523932455224</v>
      </c>
      <c r="K22" s="111">
        <v>115.86696367325797</v>
      </c>
      <c r="L22" s="111"/>
      <c r="M22" s="111"/>
      <c r="N22" s="111"/>
      <c r="O22" s="111"/>
      <c r="P22" s="111">
        <v>112.80422154133159</v>
      </c>
      <c r="Q22" s="111">
        <v>108.8808969293964</v>
      </c>
      <c r="R22" s="111">
        <v>121.14128634169386</v>
      </c>
      <c r="S22" s="111"/>
      <c r="T22" s="111"/>
      <c r="U22" s="111"/>
      <c r="V22" s="111"/>
    </row>
    <row r="23" spans="1:22" x14ac:dyDescent="0.75">
      <c r="A23" s="108">
        <v>35096</v>
      </c>
      <c r="B23" s="109">
        <v>104.03767453726923</v>
      </c>
      <c r="C23" s="109">
        <v>93.872982666221546</v>
      </c>
      <c r="D23" s="109">
        <v>125.63764476324553</v>
      </c>
      <c r="E23" s="109"/>
      <c r="F23" s="109"/>
      <c r="G23" s="109"/>
      <c r="H23" s="109"/>
      <c r="I23" s="109">
        <v>88.380418642865408</v>
      </c>
      <c r="J23" s="109">
        <v>68.773246563234096</v>
      </c>
      <c r="K23" s="109">
        <v>130.04565931208194</v>
      </c>
      <c r="L23" s="109"/>
      <c r="M23" s="109"/>
      <c r="N23" s="109"/>
      <c r="O23" s="109"/>
      <c r="P23" s="109">
        <v>114.47584513353844</v>
      </c>
      <c r="Q23" s="109">
        <v>110.60614006821319</v>
      </c>
      <c r="R23" s="109">
        <v>122.69896839735459</v>
      </c>
      <c r="S23" s="109"/>
      <c r="T23" s="109"/>
      <c r="U23" s="109"/>
      <c r="V23" s="109"/>
    </row>
    <row r="24" spans="1:22" x14ac:dyDescent="0.75">
      <c r="A24" s="110">
        <v>35125</v>
      </c>
      <c r="B24" s="111">
        <v>108.16934620682721</v>
      </c>
      <c r="C24" s="111">
        <v>96.987153442564278</v>
      </c>
      <c r="D24" s="111">
        <v>131.93150583088598</v>
      </c>
      <c r="E24" s="111"/>
      <c r="F24" s="111"/>
      <c r="G24" s="111"/>
      <c r="H24" s="111"/>
      <c r="I24" s="111">
        <v>96.734952933213435</v>
      </c>
      <c r="J24" s="111">
        <v>75.828955839271629</v>
      </c>
      <c r="K24" s="111">
        <v>141.1601967578398</v>
      </c>
      <c r="L24" s="111"/>
      <c r="M24" s="111"/>
      <c r="N24" s="111"/>
      <c r="O24" s="111"/>
      <c r="P24" s="111">
        <v>115.79227505590308</v>
      </c>
      <c r="Q24" s="111">
        <v>111.09261851142605</v>
      </c>
      <c r="R24" s="111">
        <v>125.77904521291677</v>
      </c>
      <c r="S24" s="111"/>
      <c r="T24" s="111"/>
      <c r="U24" s="111"/>
      <c r="V24" s="111"/>
    </row>
    <row r="25" spans="1:22" x14ac:dyDescent="0.75">
      <c r="A25" s="108">
        <v>35156</v>
      </c>
      <c r="B25" s="109">
        <v>107.70194394307646</v>
      </c>
      <c r="C25" s="109">
        <v>95.991574129835271</v>
      </c>
      <c r="D25" s="109">
        <v>132.58647979621398</v>
      </c>
      <c r="E25" s="109"/>
      <c r="F25" s="109"/>
      <c r="G25" s="109"/>
      <c r="H25" s="109"/>
      <c r="I25" s="109">
        <v>100.79264101968631</v>
      </c>
      <c r="J25" s="109">
        <v>81.570019158607053</v>
      </c>
      <c r="K25" s="109">
        <v>141.64071247447973</v>
      </c>
      <c r="L25" s="109"/>
      <c r="M25" s="109"/>
      <c r="N25" s="109"/>
      <c r="O25" s="109"/>
      <c r="P25" s="109">
        <v>112.30814589200324</v>
      </c>
      <c r="Q25" s="109">
        <v>105.60594411065408</v>
      </c>
      <c r="R25" s="109">
        <v>126.55032467737016</v>
      </c>
      <c r="S25" s="109"/>
      <c r="T25" s="109"/>
      <c r="U25" s="109"/>
      <c r="V25" s="109"/>
    </row>
    <row r="26" spans="1:22" x14ac:dyDescent="0.75">
      <c r="A26" s="110">
        <v>35186</v>
      </c>
      <c r="B26" s="111">
        <v>104.61849131486071</v>
      </c>
      <c r="C26" s="111">
        <v>92.474276177854108</v>
      </c>
      <c r="D26" s="111">
        <v>130.42494848099972</v>
      </c>
      <c r="E26" s="111"/>
      <c r="F26" s="111"/>
      <c r="G26" s="111"/>
      <c r="H26" s="111"/>
      <c r="I26" s="111">
        <v>96.965347918263888</v>
      </c>
      <c r="J26" s="111">
        <v>75.417299024546722</v>
      </c>
      <c r="K26" s="111">
        <v>142.75495181741286</v>
      </c>
      <c r="L26" s="111"/>
      <c r="M26" s="111"/>
      <c r="N26" s="111"/>
      <c r="O26" s="111"/>
      <c r="P26" s="111">
        <v>109.72058691259193</v>
      </c>
      <c r="Q26" s="111">
        <v>103.84559428005905</v>
      </c>
      <c r="R26" s="111">
        <v>122.20494625672431</v>
      </c>
      <c r="S26" s="111"/>
      <c r="T26" s="111"/>
      <c r="U26" s="111"/>
      <c r="V26" s="111"/>
    </row>
    <row r="27" spans="1:22" x14ac:dyDescent="0.75">
      <c r="A27" s="108">
        <v>35217</v>
      </c>
      <c r="B27" s="109">
        <v>105.33348418147386</v>
      </c>
      <c r="C27" s="109">
        <v>93.097029999339384</v>
      </c>
      <c r="D27" s="109">
        <v>131.33594931850962</v>
      </c>
      <c r="E27" s="109"/>
      <c r="F27" s="109"/>
      <c r="G27" s="109"/>
      <c r="H27" s="109"/>
      <c r="I27" s="109">
        <v>96.541164115332435</v>
      </c>
      <c r="J27" s="109">
        <v>74.138064406745698</v>
      </c>
      <c r="K27" s="109">
        <v>144.14775099607925</v>
      </c>
      <c r="L27" s="109"/>
      <c r="M27" s="109"/>
      <c r="N27" s="109"/>
      <c r="O27" s="109"/>
      <c r="P27" s="109">
        <v>111.19503089223481</v>
      </c>
      <c r="Q27" s="109">
        <v>105.73634039440185</v>
      </c>
      <c r="R27" s="109">
        <v>122.79474820012983</v>
      </c>
      <c r="S27" s="109"/>
      <c r="T27" s="109"/>
      <c r="U27" s="109"/>
      <c r="V27" s="109"/>
    </row>
    <row r="28" spans="1:22" x14ac:dyDescent="0.75">
      <c r="A28" s="110">
        <v>35247</v>
      </c>
      <c r="B28" s="111">
        <v>105.6449294718667</v>
      </c>
      <c r="C28" s="111">
        <v>93.025165254759116</v>
      </c>
      <c r="D28" s="111">
        <v>132.46192843322029</v>
      </c>
      <c r="E28" s="111"/>
      <c r="F28" s="111"/>
      <c r="G28" s="111"/>
      <c r="H28" s="111"/>
      <c r="I28" s="111">
        <v>98.17999020851471</v>
      </c>
      <c r="J28" s="111">
        <v>75.7714124135574</v>
      </c>
      <c r="K28" s="111">
        <v>145.79821802279895</v>
      </c>
      <c r="L28" s="111"/>
      <c r="M28" s="111"/>
      <c r="N28" s="111"/>
      <c r="O28" s="111"/>
      <c r="P28" s="111">
        <v>110.6215556474347</v>
      </c>
      <c r="Q28" s="111">
        <v>104.5276671488936</v>
      </c>
      <c r="R28" s="111">
        <v>123.57106870683454</v>
      </c>
      <c r="S28" s="111"/>
      <c r="T28" s="111"/>
      <c r="U28" s="111"/>
      <c r="V28" s="111"/>
    </row>
    <row r="29" spans="1:22" x14ac:dyDescent="0.75">
      <c r="A29" s="108">
        <v>35278</v>
      </c>
      <c r="B29" s="109">
        <v>107.19680552361493</v>
      </c>
      <c r="C29" s="109">
        <v>97.274751845566598</v>
      </c>
      <c r="D29" s="109">
        <v>128.28116958946759</v>
      </c>
      <c r="E29" s="109"/>
      <c r="F29" s="109"/>
      <c r="G29" s="109"/>
      <c r="H29" s="109"/>
      <c r="I29" s="109">
        <v>97.324480916717292</v>
      </c>
      <c r="J29" s="109">
        <v>75.45713678081043</v>
      </c>
      <c r="K29" s="109">
        <v>143.79258720551934</v>
      </c>
      <c r="L29" s="109"/>
      <c r="M29" s="109"/>
      <c r="N29" s="109"/>
      <c r="O29" s="109"/>
      <c r="P29" s="109">
        <v>113.77835526154666</v>
      </c>
      <c r="Q29" s="109">
        <v>111.81982855540404</v>
      </c>
      <c r="R29" s="109">
        <v>117.94022451209973</v>
      </c>
      <c r="S29" s="109"/>
      <c r="T29" s="109"/>
      <c r="U29" s="109"/>
      <c r="V29" s="109"/>
    </row>
    <row r="30" spans="1:22" x14ac:dyDescent="0.75">
      <c r="A30" s="110">
        <v>35309</v>
      </c>
      <c r="B30" s="111">
        <v>106.75644534284172</v>
      </c>
      <c r="C30" s="111">
        <v>97.090492945841632</v>
      </c>
      <c r="D30" s="111">
        <v>127.29659418646688</v>
      </c>
      <c r="E30" s="111"/>
      <c r="F30" s="111"/>
      <c r="G30" s="111"/>
      <c r="H30" s="111"/>
      <c r="I30" s="111">
        <v>98.291551838593875</v>
      </c>
      <c r="J30" s="111">
        <v>77.148028213336374</v>
      </c>
      <c r="K30" s="111">
        <v>143.22153954226607</v>
      </c>
      <c r="L30" s="111"/>
      <c r="M30" s="111"/>
      <c r="N30" s="111"/>
      <c r="O30" s="111"/>
      <c r="P30" s="111">
        <v>112.39970767900692</v>
      </c>
      <c r="Q30" s="111">
        <v>110.38546943417846</v>
      </c>
      <c r="R30" s="111">
        <v>116.67996394926742</v>
      </c>
      <c r="S30" s="111"/>
      <c r="T30" s="111"/>
      <c r="U30" s="111"/>
      <c r="V30" s="111"/>
    </row>
    <row r="31" spans="1:22" x14ac:dyDescent="0.75">
      <c r="A31" s="108">
        <v>35339</v>
      </c>
      <c r="B31" s="109">
        <v>109.3570232910738</v>
      </c>
      <c r="C31" s="109">
        <v>96.288909209978101</v>
      </c>
      <c r="D31" s="109">
        <v>137.12676571340214</v>
      </c>
      <c r="E31" s="109"/>
      <c r="F31" s="109"/>
      <c r="G31" s="109"/>
      <c r="H31" s="109"/>
      <c r="I31" s="109">
        <v>102.34264651952495</v>
      </c>
      <c r="J31" s="109">
        <v>79.582557762784703</v>
      </c>
      <c r="K31" s="109">
        <v>150.70783512759797</v>
      </c>
      <c r="L31" s="109"/>
      <c r="M31" s="109"/>
      <c r="N31" s="109"/>
      <c r="O31" s="109"/>
      <c r="P31" s="109">
        <v>114.03327447210637</v>
      </c>
      <c r="Q31" s="109">
        <v>107.42647684144038</v>
      </c>
      <c r="R31" s="109">
        <v>128.07271943727159</v>
      </c>
      <c r="S31" s="109"/>
      <c r="T31" s="109"/>
      <c r="U31" s="109"/>
      <c r="V31" s="109"/>
    </row>
    <row r="32" spans="1:22" x14ac:dyDescent="0.75">
      <c r="A32" s="110">
        <v>35370</v>
      </c>
      <c r="B32" s="111">
        <v>111.65619960764329</v>
      </c>
      <c r="C32" s="111">
        <v>99.350778434507831</v>
      </c>
      <c r="D32" s="111">
        <v>137.80521960055611</v>
      </c>
      <c r="E32" s="111"/>
      <c r="F32" s="111"/>
      <c r="G32" s="111"/>
      <c r="H32" s="111"/>
      <c r="I32" s="111">
        <v>103.45725551159656</v>
      </c>
      <c r="J32" s="111">
        <v>80.985732066739473</v>
      </c>
      <c r="K32" s="111">
        <v>151.20924283191786</v>
      </c>
      <c r="L32" s="111"/>
      <c r="M32" s="111"/>
      <c r="N32" s="111"/>
      <c r="O32" s="111"/>
      <c r="P32" s="111">
        <v>117.12216233834111</v>
      </c>
      <c r="Q32" s="111">
        <v>111.59414267968674</v>
      </c>
      <c r="R32" s="111">
        <v>128.86920411298161</v>
      </c>
      <c r="S32" s="111"/>
      <c r="T32" s="111"/>
      <c r="U32" s="111"/>
      <c r="V32" s="111"/>
    </row>
    <row r="33" spans="1:22" x14ac:dyDescent="0.75">
      <c r="A33" s="108">
        <v>35400</v>
      </c>
      <c r="B33" s="109">
        <v>112.18325610239259</v>
      </c>
      <c r="C33" s="109">
        <v>100.94865899849719</v>
      </c>
      <c r="D33" s="109">
        <v>136.0567749481703</v>
      </c>
      <c r="E33" s="109"/>
      <c r="F33" s="109"/>
      <c r="G33" s="109"/>
      <c r="H33" s="109"/>
      <c r="I33" s="109">
        <v>104.09211506187981</v>
      </c>
      <c r="J33" s="109">
        <v>81.211479352233781</v>
      </c>
      <c r="K33" s="109">
        <v>152.71346594487761</v>
      </c>
      <c r="L33" s="109"/>
      <c r="M33" s="109"/>
      <c r="N33" s="109"/>
      <c r="O33" s="109"/>
      <c r="P33" s="109">
        <v>117.57735012940113</v>
      </c>
      <c r="Q33" s="109">
        <v>114.1067787626728</v>
      </c>
      <c r="R33" s="109">
        <v>124.95231428369878</v>
      </c>
      <c r="S33" s="109"/>
      <c r="T33" s="109"/>
      <c r="U33" s="109"/>
      <c r="V33" s="109"/>
    </row>
    <row r="34" spans="1:22" x14ac:dyDescent="0.75">
      <c r="A34" s="110">
        <v>35431</v>
      </c>
      <c r="B34" s="111">
        <v>114.30521079659076</v>
      </c>
      <c r="C34" s="111">
        <v>103.0217828860423</v>
      </c>
      <c r="D34" s="111">
        <v>138.28249510650619</v>
      </c>
      <c r="E34" s="111"/>
      <c r="F34" s="111"/>
      <c r="G34" s="111"/>
      <c r="H34" s="111"/>
      <c r="I34" s="111">
        <v>109.31010026973647</v>
      </c>
      <c r="J34" s="111">
        <v>87.718312875304775</v>
      </c>
      <c r="K34" s="111">
        <v>155.19264848290379</v>
      </c>
      <c r="L34" s="111"/>
      <c r="M34" s="111"/>
      <c r="N34" s="111"/>
      <c r="O34" s="111"/>
      <c r="P34" s="111">
        <v>117.63528448116028</v>
      </c>
      <c r="Q34" s="111">
        <v>113.22409622653399</v>
      </c>
      <c r="R34" s="111">
        <v>127.00905952224113</v>
      </c>
      <c r="S34" s="111"/>
      <c r="T34" s="111"/>
      <c r="U34" s="111"/>
      <c r="V34" s="111"/>
    </row>
    <row r="35" spans="1:22" x14ac:dyDescent="0.75">
      <c r="A35" s="108">
        <v>35462</v>
      </c>
      <c r="B35" s="109">
        <v>112.76233176492251</v>
      </c>
      <c r="C35" s="109">
        <v>100.38384018424161</v>
      </c>
      <c r="D35" s="109">
        <v>139.06662637386938</v>
      </c>
      <c r="E35" s="109"/>
      <c r="F35" s="109"/>
      <c r="G35" s="109"/>
      <c r="H35" s="109"/>
      <c r="I35" s="109">
        <v>106.11551202974397</v>
      </c>
      <c r="J35" s="109">
        <v>84.606541469373539</v>
      </c>
      <c r="K35" s="109">
        <v>151.82207447053108</v>
      </c>
      <c r="L35" s="109"/>
      <c r="M35" s="109"/>
      <c r="N35" s="109"/>
      <c r="O35" s="109"/>
      <c r="P35" s="109">
        <v>117.1935449217082</v>
      </c>
      <c r="Q35" s="109">
        <v>110.90203932748699</v>
      </c>
      <c r="R35" s="109">
        <v>130.56299430942826</v>
      </c>
      <c r="S35" s="109"/>
      <c r="T35" s="109"/>
      <c r="U35" s="109"/>
      <c r="V35" s="109"/>
    </row>
    <row r="36" spans="1:22" x14ac:dyDescent="0.75">
      <c r="A36" s="110">
        <v>35490</v>
      </c>
      <c r="B36" s="111">
        <v>115.89003375672031</v>
      </c>
      <c r="C36" s="111">
        <v>104.78609674286668</v>
      </c>
      <c r="D36" s="111">
        <v>139.48589991115927</v>
      </c>
      <c r="E36" s="111"/>
      <c r="F36" s="111"/>
      <c r="G36" s="111"/>
      <c r="H36" s="111"/>
      <c r="I36" s="111">
        <v>108.2556927808476</v>
      </c>
      <c r="J36" s="111">
        <v>88.360143392886613</v>
      </c>
      <c r="K36" s="111">
        <v>150.53373523026465</v>
      </c>
      <c r="L36" s="111"/>
      <c r="M36" s="111"/>
      <c r="N36" s="111"/>
      <c r="O36" s="111"/>
      <c r="P36" s="111">
        <v>120.97959440730213</v>
      </c>
      <c r="Q36" s="111">
        <v>115.73673230952006</v>
      </c>
      <c r="R36" s="111">
        <v>132.12067636508903</v>
      </c>
      <c r="S36" s="111"/>
      <c r="T36" s="111"/>
      <c r="U36" s="111"/>
      <c r="V36" s="111"/>
    </row>
    <row r="37" spans="1:22" x14ac:dyDescent="0.75">
      <c r="A37" s="108">
        <v>35521</v>
      </c>
      <c r="B37" s="109">
        <v>116.95350172607669</v>
      </c>
      <c r="C37" s="109">
        <v>107.16665265838682</v>
      </c>
      <c r="D37" s="109">
        <v>137.75055599491768</v>
      </c>
      <c r="E37" s="109"/>
      <c r="F37" s="109"/>
      <c r="G37" s="109"/>
      <c r="H37" s="109"/>
      <c r="I37" s="109">
        <v>113.26387798403994</v>
      </c>
      <c r="J37" s="109">
        <v>94.574833370023796</v>
      </c>
      <c r="K37" s="109">
        <v>152.97809778882421</v>
      </c>
      <c r="L37" s="109"/>
      <c r="M37" s="109"/>
      <c r="N37" s="109"/>
      <c r="O37" s="109"/>
      <c r="P37" s="109">
        <v>119.41325088743454</v>
      </c>
      <c r="Q37" s="109">
        <v>115.56119885062884</v>
      </c>
      <c r="R37" s="109">
        <v>127.59886146564666</v>
      </c>
      <c r="S37" s="109"/>
      <c r="T37" s="109"/>
      <c r="U37" s="109"/>
      <c r="V37" s="109"/>
    </row>
    <row r="38" spans="1:22" x14ac:dyDescent="0.75">
      <c r="A38" s="110">
        <v>35551</v>
      </c>
      <c r="B38" s="111">
        <v>109.41507124314215</v>
      </c>
      <c r="C38" s="111">
        <v>98.781428200333437</v>
      </c>
      <c r="D38" s="111">
        <v>132.01156270911065</v>
      </c>
      <c r="E38" s="111"/>
      <c r="F38" s="111"/>
      <c r="G38" s="111"/>
      <c r="H38" s="111"/>
      <c r="I38" s="111">
        <v>104.61500017042607</v>
      </c>
      <c r="J38" s="111">
        <v>85.03147753618633</v>
      </c>
      <c r="K38" s="111">
        <v>146.22998576818551</v>
      </c>
      <c r="L38" s="111"/>
      <c r="M38" s="111"/>
      <c r="N38" s="111"/>
      <c r="O38" s="111"/>
      <c r="P38" s="111">
        <v>112.61511862495288</v>
      </c>
      <c r="Q38" s="111">
        <v>107.94806197643152</v>
      </c>
      <c r="R38" s="111">
        <v>122.53261400306076</v>
      </c>
      <c r="S38" s="111"/>
      <c r="T38" s="111"/>
      <c r="U38" s="111"/>
      <c r="V38" s="111"/>
    </row>
    <row r="39" spans="1:22" x14ac:dyDescent="0.75">
      <c r="A39" s="108">
        <v>35582</v>
      </c>
      <c r="B39" s="109">
        <v>106.08742106398159</v>
      </c>
      <c r="C39" s="109">
        <v>95.44883683351398</v>
      </c>
      <c r="D39" s="109">
        <v>128.69441255372524</v>
      </c>
      <c r="E39" s="109"/>
      <c r="F39" s="109"/>
      <c r="G39" s="109"/>
      <c r="H39" s="109"/>
      <c r="I39" s="109">
        <v>102.55683637288122</v>
      </c>
      <c r="J39" s="109">
        <v>82.928929288935493</v>
      </c>
      <c r="K39" s="109">
        <v>144.26613892626588</v>
      </c>
      <c r="L39" s="109"/>
      <c r="M39" s="109"/>
      <c r="N39" s="109"/>
      <c r="O39" s="109"/>
      <c r="P39" s="109">
        <v>108.44114419138185</v>
      </c>
      <c r="Q39" s="109">
        <v>103.79544186323298</v>
      </c>
      <c r="R39" s="109">
        <v>118.31326163869817</v>
      </c>
      <c r="S39" s="109"/>
      <c r="T39" s="109"/>
      <c r="U39" s="109"/>
      <c r="V39" s="109"/>
    </row>
    <row r="40" spans="1:22" x14ac:dyDescent="0.75">
      <c r="A40" s="110">
        <v>35612</v>
      </c>
      <c r="B40" s="111">
        <v>108.37884169349516</v>
      </c>
      <c r="C40" s="111">
        <v>97.085443489241669</v>
      </c>
      <c r="D40" s="111">
        <v>132.3773128775338</v>
      </c>
      <c r="E40" s="111"/>
      <c r="F40" s="111"/>
      <c r="G40" s="111"/>
      <c r="H40" s="111"/>
      <c r="I40" s="111">
        <v>104.85335090519609</v>
      </c>
      <c r="J40" s="111">
        <v>84.425058357505563</v>
      </c>
      <c r="K40" s="111">
        <v>148.26347256903844</v>
      </c>
      <c r="L40" s="111"/>
      <c r="M40" s="111"/>
      <c r="N40" s="111"/>
      <c r="O40" s="111"/>
      <c r="P40" s="111">
        <v>110.72916888569452</v>
      </c>
      <c r="Q40" s="111">
        <v>105.52570024373239</v>
      </c>
      <c r="R40" s="111">
        <v>121.78653974986405</v>
      </c>
      <c r="S40" s="111"/>
      <c r="T40" s="111"/>
      <c r="U40" s="111"/>
      <c r="V40" s="111"/>
    </row>
    <row r="41" spans="1:22" x14ac:dyDescent="0.75">
      <c r="A41" s="108">
        <v>35643</v>
      </c>
      <c r="B41" s="109">
        <v>105.74369074107383</v>
      </c>
      <c r="C41" s="109">
        <v>94.287587674552412</v>
      </c>
      <c r="D41" s="109">
        <v>130.08790975743187</v>
      </c>
      <c r="E41" s="109"/>
      <c r="F41" s="109"/>
      <c r="G41" s="109"/>
      <c r="H41" s="109"/>
      <c r="I41" s="109">
        <v>99.69757778813667</v>
      </c>
      <c r="J41" s="109">
        <v>79.002697088279746</v>
      </c>
      <c r="K41" s="109">
        <v>143.67419927533265</v>
      </c>
      <c r="L41" s="109"/>
      <c r="M41" s="109"/>
      <c r="N41" s="109"/>
      <c r="O41" s="109"/>
      <c r="P41" s="109">
        <v>109.77443270969863</v>
      </c>
      <c r="Q41" s="109">
        <v>104.47751473206753</v>
      </c>
      <c r="R41" s="109">
        <v>121.03038341216467</v>
      </c>
      <c r="S41" s="109"/>
      <c r="T41" s="109"/>
      <c r="U41" s="109"/>
      <c r="V41" s="109"/>
    </row>
    <row r="42" spans="1:22" x14ac:dyDescent="0.75">
      <c r="A42" s="110">
        <v>35674</v>
      </c>
      <c r="B42" s="111">
        <v>98.687604680526263</v>
      </c>
      <c r="C42" s="111">
        <v>84.701362504148221</v>
      </c>
      <c r="D42" s="111">
        <v>128.40836930532959</v>
      </c>
      <c r="E42" s="111"/>
      <c r="F42" s="111"/>
      <c r="G42" s="111"/>
      <c r="H42" s="111"/>
      <c r="I42" s="111">
        <v>94.307746049006113</v>
      </c>
      <c r="J42" s="111">
        <v>71.105968513341864</v>
      </c>
      <c r="K42" s="111">
        <v>143.61152331229266</v>
      </c>
      <c r="L42" s="111"/>
      <c r="M42" s="111"/>
      <c r="N42" s="111"/>
      <c r="O42" s="111"/>
      <c r="P42" s="111">
        <v>101.60751043487303</v>
      </c>
      <c r="Q42" s="111">
        <v>93.764958498019141</v>
      </c>
      <c r="R42" s="111">
        <v>118.27293330068755</v>
      </c>
      <c r="S42" s="111"/>
      <c r="T42" s="111"/>
      <c r="U42" s="111"/>
      <c r="V42" s="111"/>
    </row>
    <row r="43" spans="1:22" x14ac:dyDescent="0.75">
      <c r="A43" s="108">
        <v>35704</v>
      </c>
      <c r="B43" s="109">
        <v>96.908465600319559</v>
      </c>
      <c r="C43" s="109">
        <v>79.900177365137225</v>
      </c>
      <c r="D43" s="109">
        <v>133.05107810008201</v>
      </c>
      <c r="E43" s="109"/>
      <c r="F43" s="109"/>
      <c r="G43" s="109"/>
      <c r="H43" s="109"/>
      <c r="I43" s="109">
        <v>93.639294473762064</v>
      </c>
      <c r="J43" s="109">
        <v>67.799434743454768</v>
      </c>
      <c r="K43" s="109">
        <v>148.54899640066506</v>
      </c>
      <c r="L43" s="109"/>
      <c r="M43" s="109"/>
      <c r="N43" s="109"/>
      <c r="O43" s="109"/>
      <c r="P43" s="109">
        <v>99.087913018024551</v>
      </c>
      <c r="Q43" s="109">
        <v>87.967339112925529</v>
      </c>
      <c r="R43" s="109">
        <v>122.71913256635996</v>
      </c>
      <c r="S43" s="109"/>
      <c r="T43" s="109"/>
      <c r="U43" s="109"/>
      <c r="V43" s="109"/>
    </row>
    <row r="44" spans="1:22" x14ac:dyDescent="0.75">
      <c r="A44" s="110">
        <v>35735</v>
      </c>
      <c r="B44" s="111">
        <v>97.994082615657476</v>
      </c>
      <c r="C44" s="111">
        <v>83.156039513604583</v>
      </c>
      <c r="D44" s="111">
        <v>129.52492420751989</v>
      </c>
      <c r="E44" s="111"/>
      <c r="F44" s="111"/>
      <c r="G44" s="111"/>
      <c r="H44" s="111"/>
      <c r="I44" s="111">
        <v>90.468511804025937</v>
      </c>
      <c r="J44" s="111">
        <v>67.498438362795696</v>
      </c>
      <c r="K44" s="111">
        <v>139.27991786664018</v>
      </c>
      <c r="L44" s="111"/>
      <c r="M44" s="111"/>
      <c r="N44" s="111"/>
      <c r="O44" s="111"/>
      <c r="P44" s="111">
        <v>103.01112982341185</v>
      </c>
      <c r="Q44" s="111">
        <v>93.594440280810502</v>
      </c>
      <c r="R44" s="111">
        <v>123.02159510143971</v>
      </c>
      <c r="S44" s="111"/>
      <c r="T44" s="111"/>
      <c r="U44" s="111"/>
      <c r="V44" s="111"/>
    </row>
    <row r="45" spans="1:22" x14ac:dyDescent="0.75">
      <c r="A45" s="108">
        <v>35765</v>
      </c>
      <c r="B45" s="109">
        <v>93.471996462088143</v>
      </c>
      <c r="C45" s="109">
        <v>80.292361808264971</v>
      </c>
      <c r="D45" s="109">
        <v>121.47872010146237</v>
      </c>
      <c r="E45" s="109"/>
      <c r="F45" s="109"/>
      <c r="G45" s="109"/>
      <c r="H45" s="109"/>
      <c r="I45" s="109">
        <v>84.216964557402235</v>
      </c>
      <c r="J45" s="109">
        <v>63.935172385875859</v>
      </c>
      <c r="K45" s="109">
        <v>127.3157729218958</v>
      </c>
      <c r="L45" s="109"/>
      <c r="M45" s="109"/>
      <c r="N45" s="109"/>
      <c r="O45" s="109"/>
      <c r="P45" s="109">
        <v>99.642017731878752</v>
      </c>
      <c r="Q45" s="109">
        <v>91.197154756524384</v>
      </c>
      <c r="R45" s="109">
        <v>117.58735155450675</v>
      </c>
      <c r="S45" s="109"/>
      <c r="T45" s="109"/>
      <c r="U45" s="109"/>
      <c r="V45" s="109"/>
    </row>
    <row r="46" spans="1:22" x14ac:dyDescent="0.75">
      <c r="A46" s="110">
        <v>35796</v>
      </c>
      <c r="B46" s="111">
        <v>94.469797372391497</v>
      </c>
      <c r="C46" s="111">
        <v>82.89088820508394</v>
      </c>
      <c r="D46" s="111">
        <v>119.07497935292002</v>
      </c>
      <c r="E46" s="111"/>
      <c r="F46" s="111"/>
      <c r="G46" s="111"/>
      <c r="H46" s="111"/>
      <c r="I46" s="111">
        <v>85.206093742562288</v>
      </c>
      <c r="J46" s="111">
        <v>65.940339451148759</v>
      </c>
      <c r="K46" s="111">
        <v>126.14582161181602</v>
      </c>
      <c r="L46" s="111"/>
      <c r="M46" s="111"/>
      <c r="N46" s="111"/>
      <c r="O46" s="111"/>
      <c r="P46" s="111">
        <v>100.64559979227764</v>
      </c>
      <c r="Q46" s="111">
        <v>94.191254041040722</v>
      </c>
      <c r="R46" s="111">
        <v>114.36108451365602</v>
      </c>
      <c r="S46" s="111"/>
      <c r="T46" s="111"/>
      <c r="U46" s="111"/>
      <c r="V46" s="111"/>
    </row>
    <row r="47" spans="1:22" x14ac:dyDescent="0.75">
      <c r="A47" s="108">
        <v>35827</v>
      </c>
      <c r="B47" s="109">
        <v>103.15699171729077</v>
      </c>
      <c r="C47" s="109">
        <v>93.253944808116501</v>
      </c>
      <c r="D47" s="109">
        <v>124.20096639928609</v>
      </c>
      <c r="E47" s="109"/>
      <c r="F47" s="109"/>
      <c r="G47" s="109"/>
      <c r="H47" s="109"/>
      <c r="I47" s="109">
        <v>93.125063477743993</v>
      </c>
      <c r="J47" s="109">
        <v>74.92154027993179</v>
      </c>
      <c r="K47" s="109">
        <v>131.80755027309493</v>
      </c>
      <c r="L47" s="109"/>
      <c r="M47" s="109"/>
      <c r="N47" s="109"/>
      <c r="O47" s="109"/>
      <c r="P47" s="109">
        <v>109.84494387698861</v>
      </c>
      <c r="Q47" s="109">
        <v>105.47554782690631</v>
      </c>
      <c r="R47" s="109">
        <v>119.12991048341351</v>
      </c>
      <c r="S47" s="109"/>
      <c r="T47" s="109"/>
      <c r="U47" s="109"/>
      <c r="V47" s="109"/>
    </row>
    <row r="48" spans="1:22" x14ac:dyDescent="0.75">
      <c r="A48" s="110">
        <v>35855</v>
      </c>
      <c r="B48" s="111">
        <v>100.49275281835392</v>
      </c>
      <c r="C48" s="111">
        <v>88.545565838385443</v>
      </c>
      <c r="D48" s="111">
        <v>125.88052515078689</v>
      </c>
      <c r="E48" s="111"/>
      <c r="F48" s="111"/>
      <c r="G48" s="111"/>
      <c r="H48" s="111"/>
      <c r="I48" s="111">
        <v>92.169085105624674</v>
      </c>
      <c r="J48" s="111">
        <v>73.735260426746052</v>
      </c>
      <c r="K48" s="111">
        <v>131.34096254824169</v>
      </c>
      <c r="L48" s="111"/>
      <c r="M48" s="111"/>
      <c r="N48" s="111"/>
      <c r="O48" s="111"/>
      <c r="P48" s="111">
        <v>106.04186462684007</v>
      </c>
      <c r="Q48" s="111">
        <v>98.419102779478365</v>
      </c>
      <c r="R48" s="111">
        <v>122.24023355248369</v>
      </c>
      <c r="S48" s="111"/>
      <c r="T48" s="111"/>
      <c r="U48" s="111"/>
      <c r="V48" s="111"/>
    </row>
    <row r="49" spans="1:22" x14ac:dyDescent="0.75">
      <c r="A49" s="108">
        <v>35886</v>
      </c>
      <c r="B49" s="109">
        <v>90.991855096395895</v>
      </c>
      <c r="C49" s="109">
        <v>80.441144094513447</v>
      </c>
      <c r="D49" s="109">
        <v>113.41211597539609</v>
      </c>
      <c r="E49" s="109"/>
      <c r="F49" s="109"/>
      <c r="G49" s="109"/>
      <c r="H49" s="109"/>
      <c r="I49" s="109">
        <v>82.307458637022648</v>
      </c>
      <c r="J49" s="109">
        <v>66.436098195763691</v>
      </c>
      <c r="K49" s="109">
        <v>116.03409957469793</v>
      </c>
      <c r="L49" s="109"/>
      <c r="M49" s="109"/>
      <c r="N49" s="109"/>
      <c r="O49" s="109"/>
      <c r="P49" s="109">
        <v>96.781452735978064</v>
      </c>
      <c r="Q49" s="109">
        <v>89.777841360346613</v>
      </c>
      <c r="R49" s="109">
        <v>111.66412690919486</v>
      </c>
      <c r="S49" s="109"/>
      <c r="T49" s="109"/>
      <c r="U49" s="109"/>
      <c r="V49" s="109"/>
    </row>
    <row r="50" spans="1:22" x14ac:dyDescent="0.75">
      <c r="A50" s="110">
        <v>35916</v>
      </c>
      <c r="B50" s="111">
        <v>87.727188689177069</v>
      </c>
      <c r="C50" s="111">
        <v>79.18510554128666</v>
      </c>
      <c r="D50" s="111">
        <v>105.87911537844414</v>
      </c>
      <c r="E50" s="111"/>
      <c r="F50" s="111"/>
      <c r="G50" s="111"/>
      <c r="H50" s="111"/>
      <c r="I50" s="111">
        <v>78.083197267483627</v>
      </c>
      <c r="J50" s="111">
        <v>63.311047537744557</v>
      </c>
      <c r="K50" s="111">
        <v>109.47401544317917</v>
      </c>
      <c r="L50" s="111"/>
      <c r="M50" s="111"/>
      <c r="N50" s="111"/>
      <c r="O50" s="111"/>
      <c r="P50" s="111">
        <v>94.156516303639336</v>
      </c>
      <c r="Q50" s="111">
        <v>89.7678108769814</v>
      </c>
      <c r="R50" s="111">
        <v>103.48251533528745</v>
      </c>
      <c r="S50" s="111"/>
      <c r="T50" s="111"/>
      <c r="U50" s="111"/>
      <c r="V50" s="111"/>
    </row>
    <row r="51" spans="1:22" x14ac:dyDescent="0.75">
      <c r="A51" s="108">
        <v>35947</v>
      </c>
      <c r="B51" s="109">
        <v>93.845398147031375</v>
      </c>
      <c r="C51" s="109">
        <v>84.633745253455331</v>
      </c>
      <c r="D51" s="109">
        <v>113.42016054588046</v>
      </c>
      <c r="E51" s="109"/>
      <c r="F51" s="109"/>
      <c r="G51" s="109"/>
      <c r="H51" s="109"/>
      <c r="I51" s="109">
        <v>83.957018490378459</v>
      </c>
      <c r="J51" s="109">
        <v>67.852551751806359</v>
      </c>
      <c r="K51" s="109">
        <v>118.17901030984417</v>
      </c>
      <c r="L51" s="109"/>
      <c r="M51" s="109"/>
      <c r="N51" s="109"/>
      <c r="O51" s="109"/>
      <c r="P51" s="109">
        <v>100.43765125146665</v>
      </c>
      <c r="Q51" s="109">
        <v>95.821207587887969</v>
      </c>
      <c r="R51" s="109">
        <v>110.24759403657134</v>
      </c>
      <c r="S51" s="109"/>
      <c r="T51" s="109"/>
      <c r="U51" s="109"/>
      <c r="V51" s="109"/>
    </row>
    <row r="52" spans="1:22" x14ac:dyDescent="0.75">
      <c r="A52" s="110">
        <v>35977</v>
      </c>
      <c r="B52" s="111">
        <v>102.69364838050207</v>
      </c>
      <c r="C52" s="111">
        <v>92.87437783254245</v>
      </c>
      <c r="D52" s="111">
        <v>123.55959829491624</v>
      </c>
      <c r="E52" s="111"/>
      <c r="F52" s="111"/>
      <c r="G52" s="111"/>
      <c r="H52" s="111"/>
      <c r="I52" s="111">
        <v>91.901214616170279</v>
      </c>
      <c r="J52" s="111">
        <v>74.363811692239977</v>
      </c>
      <c r="K52" s="111">
        <v>129.16819582952212</v>
      </c>
      <c r="L52" s="111"/>
      <c r="M52" s="111"/>
      <c r="N52" s="111"/>
      <c r="O52" s="111"/>
      <c r="P52" s="111">
        <v>109.88860422338993</v>
      </c>
      <c r="Q52" s="111">
        <v>105.21475525941077</v>
      </c>
      <c r="R52" s="111">
        <v>119.82053327184565</v>
      </c>
      <c r="S52" s="111"/>
      <c r="T52" s="111"/>
      <c r="U52" s="111"/>
      <c r="V52" s="111"/>
    </row>
    <row r="53" spans="1:22" x14ac:dyDescent="0.75">
      <c r="A53" s="108">
        <v>36008</v>
      </c>
      <c r="B53" s="109">
        <v>109.42511117759082</v>
      </c>
      <c r="C53" s="109">
        <v>99.751488422736955</v>
      </c>
      <c r="D53" s="109">
        <v>129.98155953165528</v>
      </c>
      <c r="E53" s="109"/>
      <c r="F53" s="109"/>
      <c r="G53" s="109"/>
      <c r="H53" s="109"/>
      <c r="I53" s="109">
        <v>97.596238364041113</v>
      </c>
      <c r="J53" s="109">
        <v>79.015976340367601</v>
      </c>
      <c r="K53" s="109">
        <v>137.07929516434729</v>
      </c>
      <c r="L53" s="109"/>
      <c r="M53" s="109"/>
      <c r="N53" s="109"/>
      <c r="O53" s="109"/>
      <c r="P53" s="109">
        <v>117.31102638662398</v>
      </c>
      <c r="Q53" s="109">
        <v>113.57516314431652</v>
      </c>
      <c r="R53" s="109">
        <v>125.24973577652729</v>
      </c>
      <c r="S53" s="109"/>
      <c r="T53" s="109"/>
      <c r="U53" s="109"/>
      <c r="V53" s="109"/>
    </row>
    <row r="54" spans="1:22" x14ac:dyDescent="0.75">
      <c r="A54" s="110">
        <v>36039</v>
      </c>
      <c r="B54" s="111">
        <v>112.41200576626542</v>
      </c>
      <c r="C54" s="111">
        <v>102.9926733048184</v>
      </c>
      <c r="D54" s="111">
        <v>132.42808724684033</v>
      </c>
      <c r="E54" s="111"/>
      <c r="F54" s="111"/>
      <c r="G54" s="111"/>
      <c r="H54" s="111"/>
      <c r="I54" s="111">
        <v>101.86917833464027</v>
      </c>
      <c r="J54" s="111">
        <v>82.101189242123041</v>
      </c>
      <c r="K54" s="111">
        <v>143.87615515623935</v>
      </c>
      <c r="L54" s="111"/>
      <c r="M54" s="111"/>
      <c r="N54" s="111"/>
      <c r="O54" s="111"/>
      <c r="P54" s="111">
        <v>119.44055738734886</v>
      </c>
      <c r="Q54" s="111">
        <v>116.92032934661532</v>
      </c>
      <c r="R54" s="111">
        <v>124.79604197390766</v>
      </c>
      <c r="S54" s="111"/>
      <c r="T54" s="111"/>
      <c r="U54" s="111"/>
      <c r="V54" s="111"/>
    </row>
    <row r="55" spans="1:22" x14ac:dyDescent="0.75">
      <c r="A55" s="108">
        <v>36069</v>
      </c>
      <c r="B55" s="109">
        <v>113.28125804837302</v>
      </c>
      <c r="C55" s="109">
        <v>105.18462676563749</v>
      </c>
      <c r="D55" s="109">
        <v>130.486599524186</v>
      </c>
      <c r="E55" s="109"/>
      <c r="F55" s="109"/>
      <c r="G55" s="109"/>
      <c r="H55" s="109"/>
      <c r="I55" s="109">
        <v>102.19315536221583</v>
      </c>
      <c r="J55" s="109">
        <v>82.623506490913783</v>
      </c>
      <c r="K55" s="109">
        <v>143.77865921373268</v>
      </c>
      <c r="L55" s="109"/>
      <c r="M55" s="109"/>
      <c r="N55" s="109"/>
      <c r="O55" s="109"/>
      <c r="P55" s="109">
        <v>120.67332650581116</v>
      </c>
      <c r="Q55" s="109">
        <v>120.22537361545331</v>
      </c>
      <c r="R55" s="109">
        <v>121.62522639782154</v>
      </c>
      <c r="S55" s="109"/>
      <c r="T55" s="109"/>
      <c r="U55" s="109"/>
      <c r="V55" s="109"/>
    </row>
    <row r="56" spans="1:22" x14ac:dyDescent="0.75">
      <c r="A56" s="110">
        <v>36100</v>
      </c>
      <c r="B56" s="111">
        <v>106.90663942561638</v>
      </c>
      <c r="C56" s="111">
        <v>100.27133647418223</v>
      </c>
      <c r="D56" s="111">
        <v>121.00665819741388</v>
      </c>
      <c r="E56" s="111"/>
      <c r="F56" s="111"/>
      <c r="G56" s="111"/>
      <c r="H56" s="111"/>
      <c r="I56" s="111">
        <v>92.663083389266632</v>
      </c>
      <c r="J56" s="111">
        <v>75.52353304124992</v>
      </c>
      <c r="K56" s="111">
        <v>129.08462787880214</v>
      </c>
      <c r="L56" s="111"/>
      <c r="M56" s="111"/>
      <c r="N56" s="111"/>
      <c r="O56" s="111"/>
      <c r="P56" s="111">
        <v>116.40234344984952</v>
      </c>
      <c r="Q56" s="111">
        <v>116.76987209613712</v>
      </c>
      <c r="R56" s="111">
        <v>115.62134507648838</v>
      </c>
      <c r="S56" s="111"/>
      <c r="T56" s="111"/>
      <c r="U56" s="111"/>
      <c r="V56" s="111"/>
    </row>
    <row r="57" spans="1:22" x14ac:dyDescent="0.75">
      <c r="A57" s="108">
        <v>36130</v>
      </c>
      <c r="B57" s="109">
        <v>92.680755967781124</v>
      </c>
      <c r="C57" s="109">
        <v>86.535423761742138</v>
      </c>
      <c r="D57" s="109">
        <v>105.73958690561396</v>
      </c>
      <c r="E57" s="109"/>
      <c r="F57" s="109"/>
      <c r="G57" s="109"/>
      <c r="H57" s="109"/>
      <c r="I57" s="109">
        <v>77.569321582622962</v>
      </c>
      <c r="J57" s="109">
        <v>63.669587344117858</v>
      </c>
      <c r="K57" s="109">
        <v>107.10625683944632</v>
      </c>
      <c r="L57" s="109"/>
      <c r="M57" s="109"/>
      <c r="N57" s="109"/>
      <c r="O57" s="109"/>
      <c r="P57" s="109">
        <v>102.75504555788658</v>
      </c>
      <c r="Q57" s="109">
        <v>101.77931470682501</v>
      </c>
      <c r="R57" s="109">
        <v>104.82847361639239</v>
      </c>
      <c r="S57" s="109"/>
      <c r="T57" s="109"/>
      <c r="U57" s="109"/>
      <c r="V57" s="109"/>
    </row>
    <row r="58" spans="1:22" x14ac:dyDescent="0.75">
      <c r="A58" s="110">
        <v>36161</v>
      </c>
      <c r="B58" s="111">
        <v>94.217313576394872</v>
      </c>
      <c r="C58" s="111">
        <v>87.18327689251494</v>
      </c>
      <c r="D58" s="111">
        <v>109.16464152963974</v>
      </c>
      <c r="E58" s="111"/>
      <c r="F58" s="111"/>
      <c r="G58" s="111"/>
      <c r="H58" s="111"/>
      <c r="I58" s="111">
        <v>85.830077658484072</v>
      </c>
      <c r="J58" s="111">
        <v>70.194126536639388</v>
      </c>
      <c r="K58" s="111">
        <v>119.05647379240403</v>
      </c>
      <c r="L58" s="111"/>
      <c r="M58" s="111"/>
      <c r="N58" s="111"/>
      <c r="O58" s="111"/>
      <c r="P58" s="111">
        <v>99.808804188335415</v>
      </c>
      <c r="Q58" s="111">
        <v>98.509377129765312</v>
      </c>
      <c r="R58" s="111">
        <v>102.57008668779689</v>
      </c>
      <c r="S58" s="111"/>
      <c r="T58" s="111"/>
      <c r="U58" s="111"/>
      <c r="V58" s="111"/>
    </row>
    <row r="59" spans="1:22" x14ac:dyDescent="0.75">
      <c r="A59" s="108">
        <v>36192</v>
      </c>
      <c r="B59" s="109">
        <v>89.942828068043426</v>
      </c>
      <c r="C59" s="109">
        <v>82.657784354805557</v>
      </c>
      <c r="D59" s="109">
        <v>105.42354595867388</v>
      </c>
      <c r="E59" s="109"/>
      <c r="F59" s="109"/>
      <c r="G59" s="109"/>
      <c r="H59" s="109"/>
      <c r="I59" s="109">
        <v>77.440230209413699</v>
      </c>
      <c r="J59" s="109">
        <v>62.83742087994279</v>
      </c>
      <c r="K59" s="109">
        <v>108.47120003453936</v>
      </c>
      <c r="L59" s="109"/>
      <c r="M59" s="109"/>
      <c r="N59" s="109"/>
      <c r="O59" s="109"/>
      <c r="P59" s="109">
        <v>98.277893307129915</v>
      </c>
      <c r="Q59" s="109">
        <v>95.871360004714063</v>
      </c>
      <c r="R59" s="109">
        <v>103.39177657476357</v>
      </c>
      <c r="S59" s="109"/>
      <c r="T59" s="109"/>
      <c r="U59" s="109"/>
      <c r="V59" s="109"/>
    </row>
    <row r="60" spans="1:22" x14ac:dyDescent="0.75">
      <c r="A60" s="110">
        <v>36220</v>
      </c>
      <c r="B60" s="111">
        <v>75.72269904503932</v>
      </c>
      <c r="C60" s="111">
        <v>68.780714224489188</v>
      </c>
      <c r="D60" s="111">
        <v>90.474416788708353</v>
      </c>
      <c r="E60" s="111"/>
      <c r="F60" s="111"/>
      <c r="G60" s="111"/>
      <c r="H60" s="111"/>
      <c r="I60" s="111">
        <v>52.269696142838797</v>
      </c>
      <c r="J60" s="111">
        <v>42.099655536005635</v>
      </c>
      <c r="K60" s="111">
        <v>73.881032432359277</v>
      </c>
      <c r="L60" s="111"/>
      <c r="M60" s="111"/>
      <c r="N60" s="111"/>
      <c r="O60" s="111"/>
      <c r="P60" s="111">
        <v>91.358034313172993</v>
      </c>
      <c r="Q60" s="111">
        <v>86.568086683478214</v>
      </c>
      <c r="R60" s="111">
        <v>101.5366730262744</v>
      </c>
      <c r="S60" s="111"/>
      <c r="T60" s="111"/>
      <c r="U60" s="111"/>
      <c r="V60" s="111"/>
    </row>
    <row r="61" spans="1:22" x14ac:dyDescent="0.75">
      <c r="A61" s="108">
        <v>36251</v>
      </c>
      <c r="B61" s="109">
        <v>75.859338274255961</v>
      </c>
      <c r="C61" s="109">
        <v>68.109156392301813</v>
      </c>
      <c r="D61" s="109">
        <v>92.328474773408516</v>
      </c>
      <c r="E61" s="109"/>
      <c r="F61" s="109"/>
      <c r="G61" s="109"/>
      <c r="H61" s="109"/>
      <c r="I61" s="109">
        <v>49.0080215889177</v>
      </c>
      <c r="J61" s="109">
        <v>38.96132562589861</v>
      </c>
      <c r="K61" s="109">
        <v>70.357250510333273</v>
      </c>
      <c r="L61" s="109"/>
      <c r="M61" s="109"/>
      <c r="N61" s="109"/>
      <c r="O61" s="109"/>
      <c r="P61" s="109">
        <v>93.760216064481469</v>
      </c>
      <c r="Q61" s="109">
        <v>87.541043569903948</v>
      </c>
      <c r="R61" s="109">
        <v>106.97595761545868</v>
      </c>
      <c r="S61" s="109"/>
      <c r="T61" s="109"/>
      <c r="U61" s="109"/>
      <c r="V61" s="109"/>
    </row>
    <row r="62" spans="1:22" x14ac:dyDescent="0.75">
      <c r="A62" s="110">
        <v>36281</v>
      </c>
      <c r="B62" s="111">
        <v>77.29359030031506</v>
      </c>
      <c r="C62" s="111">
        <v>69.939587848982029</v>
      </c>
      <c r="D62" s="111">
        <v>92.920845509397751</v>
      </c>
      <c r="E62" s="111">
        <v>75.456056186715358</v>
      </c>
      <c r="F62" s="111">
        <v>78.946677487131979</v>
      </c>
      <c r="G62" s="111">
        <v>79.880652503803844</v>
      </c>
      <c r="H62" s="111">
        <v>74.854153311303037</v>
      </c>
      <c r="I62" s="111">
        <v>50.861884720486117</v>
      </c>
      <c r="J62" s="111">
        <v>40.185141498319467</v>
      </c>
      <c r="K62" s="111">
        <v>73.549964067590253</v>
      </c>
      <c r="L62" s="111">
        <v>46.581534699272048</v>
      </c>
      <c r="M62" s="111">
        <v>54.767703291959464</v>
      </c>
      <c r="N62" s="111">
        <v>53.883364903127152</v>
      </c>
      <c r="O62" s="111">
        <v>47.812931888875333</v>
      </c>
      <c r="P62" s="111">
        <v>94.914727353534374</v>
      </c>
      <c r="Q62" s="111">
        <v>89.775885416090418</v>
      </c>
      <c r="R62" s="111">
        <v>105.83476647060276</v>
      </c>
      <c r="S62" s="111">
        <v>94.705737178344236</v>
      </c>
      <c r="T62" s="111">
        <v>95.065993617246974</v>
      </c>
      <c r="U62" s="111">
        <v>97.212177570921654</v>
      </c>
      <c r="V62" s="111">
        <v>92.881634259588168</v>
      </c>
    </row>
    <row r="63" spans="1:22" x14ac:dyDescent="0.75">
      <c r="A63" s="108">
        <v>36312</v>
      </c>
      <c r="B63" s="109">
        <v>91.511241487130917</v>
      </c>
      <c r="C63" s="109">
        <v>82.602287031690352</v>
      </c>
      <c r="D63" s="109">
        <v>110.44276970494212</v>
      </c>
      <c r="E63" s="109">
        <v>91.602771148985823</v>
      </c>
      <c r="F63" s="109">
        <v>91.447970041535598</v>
      </c>
      <c r="G63" s="109">
        <v>94.258209673457074</v>
      </c>
      <c r="H63" s="109">
        <v>88.70323011431023</v>
      </c>
      <c r="I63" s="109">
        <v>60.4485041506681</v>
      </c>
      <c r="J63" s="109">
        <v>47.215248023073613</v>
      </c>
      <c r="K63" s="109">
        <v>88.569173421806369</v>
      </c>
      <c r="L63" s="109">
        <v>58.934163845906092</v>
      </c>
      <c r="M63" s="109">
        <v>61.930124976771559</v>
      </c>
      <c r="N63" s="109">
        <v>59.201071149291295</v>
      </c>
      <c r="O63" s="109">
        <v>62.515826662827784</v>
      </c>
      <c r="P63" s="109">
        <v>112.21973304477281</v>
      </c>
      <c r="Q63" s="109">
        <v>106.19364637076818</v>
      </c>
      <c r="R63" s="109">
        <v>125.02516722703264</v>
      </c>
      <c r="S63" s="109">
        <v>113.38184268437233</v>
      </c>
      <c r="T63" s="109">
        <v>111.12653341804497</v>
      </c>
      <c r="U63" s="109">
        <v>117.62963535623425</v>
      </c>
      <c r="V63" s="109">
        <v>106.16149908196519</v>
      </c>
    </row>
    <row r="64" spans="1:22" x14ac:dyDescent="0.75">
      <c r="A64" s="110">
        <v>36342</v>
      </c>
      <c r="B64" s="111">
        <v>99.112027424027048</v>
      </c>
      <c r="C64" s="111">
        <v>89.989359692385932</v>
      </c>
      <c r="D64" s="111">
        <v>118.49769635376444</v>
      </c>
      <c r="E64" s="111">
        <v>97.550215144658921</v>
      </c>
      <c r="F64" s="111">
        <v>100.92936287646954</v>
      </c>
      <c r="G64" s="111">
        <v>102.61278386612005</v>
      </c>
      <c r="H64" s="111">
        <v>94.774796883609156</v>
      </c>
      <c r="I64" s="111">
        <v>66.073470015131619</v>
      </c>
      <c r="J64" s="111">
        <v>52.616760904549452</v>
      </c>
      <c r="K64" s="111">
        <v>94.66897687511873</v>
      </c>
      <c r="L64" s="111">
        <v>65.38575773874787</v>
      </c>
      <c r="M64" s="111">
        <v>66.7861134140243</v>
      </c>
      <c r="N64" s="111">
        <v>67.234042021484726</v>
      </c>
      <c r="O64" s="111">
        <v>65.002896034167961</v>
      </c>
      <c r="P64" s="111">
        <v>121.1377323632907</v>
      </c>
      <c r="Q64" s="111">
        <v>114.9044255509436</v>
      </c>
      <c r="R64" s="111">
        <v>134.38350933952825</v>
      </c>
      <c r="S64" s="111">
        <v>118.99318674859963</v>
      </c>
      <c r="T64" s="111">
        <v>123.69152918476637</v>
      </c>
      <c r="U64" s="111">
        <v>126.19861176254362</v>
      </c>
      <c r="V64" s="111">
        <v>114.62273078323663</v>
      </c>
    </row>
    <row r="65" spans="1:22" x14ac:dyDescent="0.75">
      <c r="A65" s="108">
        <v>36373</v>
      </c>
      <c r="B65" s="109">
        <v>98.172411278019297</v>
      </c>
      <c r="C65" s="109">
        <v>87.159736367178198</v>
      </c>
      <c r="D65" s="109">
        <v>121.5743454635566</v>
      </c>
      <c r="E65" s="109">
        <v>93.866088804576378</v>
      </c>
      <c r="F65" s="109">
        <v>102.48365892998551</v>
      </c>
      <c r="G65" s="109">
        <v>102.1752044671657</v>
      </c>
      <c r="H65" s="109">
        <v>93.09765004974544</v>
      </c>
      <c r="I65" s="109">
        <v>64.594819953855165</v>
      </c>
      <c r="J65" s="109">
        <v>51.318466603796296</v>
      </c>
      <c r="K65" s="109">
        <v>92.807070822730225</v>
      </c>
      <c r="L65" s="109">
        <v>64.439685029028908</v>
      </c>
      <c r="M65" s="109">
        <v>64.701323634510047</v>
      </c>
      <c r="N65" s="109">
        <v>67.771031929838415</v>
      </c>
      <c r="O65" s="109">
        <v>60.278941900598689</v>
      </c>
      <c r="P65" s="109">
        <v>120.55747216079538</v>
      </c>
      <c r="Q65" s="109">
        <v>111.0539162094328</v>
      </c>
      <c r="R65" s="109">
        <v>140.75252855744085</v>
      </c>
      <c r="S65" s="109">
        <v>113.48369132160802</v>
      </c>
      <c r="T65" s="109">
        <v>127.6718824603025</v>
      </c>
      <c r="U65" s="109">
        <v>125.11131949205055</v>
      </c>
      <c r="V65" s="109">
        <v>114.97678881584328</v>
      </c>
    </row>
    <row r="66" spans="1:22" x14ac:dyDescent="0.75">
      <c r="A66" s="110">
        <v>36404</v>
      </c>
      <c r="B66" s="111">
        <v>99.028595474287812</v>
      </c>
      <c r="C66" s="111">
        <v>87.983152762111544</v>
      </c>
      <c r="D66" s="111">
        <v>122.50016123766234</v>
      </c>
      <c r="E66" s="111">
        <v>96.364391729448499</v>
      </c>
      <c r="F66" s="111">
        <v>101.53257397256344</v>
      </c>
      <c r="G66" s="111">
        <v>100.39571591612327</v>
      </c>
      <c r="H66" s="111">
        <v>97.528452353788992</v>
      </c>
      <c r="I66" s="111">
        <v>64.568984829096465</v>
      </c>
      <c r="J66" s="111">
        <v>53.104099060277335</v>
      </c>
      <c r="K66" s="111">
        <v>88.931867087837119</v>
      </c>
      <c r="L66" s="111">
        <v>65.509186055376304</v>
      </c>
      <c r="M66" s="111">
        <v>63.697249902361293</v>
      </c>
      <c r="N66" s="111">
        <v>65.306386954901058</v>
      </c>
      <c r="O66" s="111">
        <v>63.844063575229598</v>
      </c>
      <c r="P66" s="111">
        <v>122.0016692377487</v>
      </c>
      <c r="Q66" s="111">
        <v>111.23585523000102</v>
      </c>
      <c r="R66" s="111">
        <v>144.87902400421248</v>
      </c>
      <c r="S66" s="111">
        <v>116.93452884549663</v>
      </c>
      <c r="T66" s="111">
        <v>126.75612335269821</v>
      </c>
      <c r="U66" s="111">
        <v>123.78860189027141</v>
      </c>
      <c r="V66" s="111">
        <v>119.98471153949527</v>
      </c>
    </row>
    <row r="67" spans="1:22" x14ac:dyDescent="0.75">
      <c r="A67" s="108">
        <v>36434</v>
      </c>
      <c r="B67" s="109">
        <v>95.520899136097697</v>
      </c>
      <c r="C67" s="109">
        <v>85.490972646197392</v>
      </c>
      <c r="D67" s="109">
        <v>116.83449292713584</v>
      </c>
      <c r="E67" s="109">
        <v>91.929944309025714</v>
      </c>
      <c r="F67" s="109">
        <v>99.108178317837741</v>
      </c>
      <c r="G67" s="109">
        <v>97.565985490549451</v>
      </c>
      <c r="H67" s="109">
        <v>93.129478825376495</v>
      </c>
      <c r="I67" s="109">
        <v>61.941163513318827</v>
      </c>
      <c r="J67" s="109">
        <v>51.925163463758466</v>
      </c>
      <c r="K67" s="109">
        <v>83.225163618634582</v>
      </c>
      <c r="L67" s="109">
        <v>59.149029267609507</v>
      </c>
      <c r="M67" s="109">
        <v>64.784994691858358</v>
      </c>
      <c r="N67" s="109">
        <v>65.103647917733014</v>
      </c>
      <c r="O67" s="109">
        <v>58.105862978135256</v>
      </c>
      <c r="P67" s="109">
        <v>117.90738955128361</v>
      </c>
      <c r="Q67" s="109">
        <v>107.86817876782334</v>
      </c>
      <c r="R67" s="109">
        <v>139.24071246613667</v>
      </c>
      <c r="S67" s="109">
        <v>113.78388766996986</v>
      </c>
      <c r="T67" s="109">
        <v>121.99030073515733</v>
      </c>
      <c r="U67" s="109">
        <v>119.20754387242707</v>
      </c>
      <c r="V67" s="109">
        <v>116.47855605687066</v>
      </c>
    </row>
    <row r="68" spans="1:22" x14ac:dyDescent="0.75">
      <c r="A68" s="110">
        <v>36465</v>
      </c>
      <c r="B68" s="111">
        <v>93.865992827312084</v>
      </c>
      <c r="C68" s="111">
        <v>83.425163998669717</v>
      </c>
      <c r="D68" s="111">
        <v>116.0527540881771</v>
      </c>
      <c r="E68" s="111">
        <v>90.939825589193816</v>
      </c>
      <c r="F68" s="111">
        <v>96.770305095877376</v>
      </c>
      <c r="G68" s="111">
        <v>96.550955641594385</v>
      </c>
      <c r="H68" s="111">
        <v>90.46237434258596</v>
      </c>
      <c r="I68" s="111">
        <v>64.523085904128038</v>
      </c>
      <c r="J68" s="111">
        <v>53.528277039960038</v>
      </c>
      <c r="K68" s="111">
        <v>87.887054740485041</v>
      </c>
      <c r="L68" s="111">
        <v>62.373297137639312</v>
      </c>
      <c r="M68" s="111">
        <v>66.736973534395332</v>
      </c>
      <c r="N68" s="111">
        <v>69.09623153691247</v>
      </c>
      <c r="O68" s="111">
        <v>58.488207514170824</v>
      </c>
      <c r="P68" s="111">
        <v>113.42793077610145</v>
      </c>
      <c r="Q68" s="111">
        <v>103.35642197114282</v>
      </c>
      <c r="R68" s="111">
        <v>134.82988698663846</v>
      </c>
      <c r="S68" s="111">
        <v>109.98417789023017</v>
      </c>
      <c r="T68" s="111">
        <v>116.7925261368654</v>
      </c>
      <c r="U68" s="111">
        <v>114.85410504471567</v>
      </c>
      <c r="V68" s="111">
        <v>111.77848556152939</v>
      </c>
    </row>
    <row r="69" spans="1:22" x14ac:dyDescent="0.75">
      <c r="A69" s="108">
        <v>36495</v>
      </c>
      <c r="B69" s="109">
        <v>94.620605487119121</v>
      </c>
      <c r="C69" s="109">
        <v>82.515695997259726</v>
      </c>
      <c r="D69" s="109">
        <v>120.34353815307033</v>
      </c>
      <c r="E69" s="109">
        <v>92.480553496376388</v>
      </c>
      <c r="F69" s="109">
        <v>95.89804651798076</v>
      </c>
      <c r="G69" s="109">
        <v>94.748160206368155</v>
      </c>
      <c r="H69" s="109">
        <v>95.218918263923541</v>
      </c>
      <c r="I69" s="109">
        <v>64.1732844508862</v>
      </c>
      <c r="J69" s="109">
        <v>51.058762842887752</v>
      </c>
      <c r="K69" s="109">
        <v>92.041642867882913</v>
      </c>
      <c r="L69" s="109">
        <v>65.352009317003663</v>
      </c>
      <c r="M69" s="109">
        <v>62.982791339375602</v>
      </c>
      <c r="N69" s="109">
        <v>66.380300997792887</v>
      </c>
      <c r="O69" s="109">
        <v>61.757572316253572</v>
      </c>
      <c r="P69" s="109">
        <v>114.91881951127441</v>
      </c>
      <c r="Q69" s="109">
        <v>103.48698476684105</v>
      </c>
      <c r="R69" s="109">
        <v>139.21146834319526</v>
      </c>
      <c r="S69" s="109">
        <v>110.56624961595821</v>
      </c>
      <c r="T69" s="109">
        <v>117.84154997038422</v>
      </c>
      <c r="U69" s="109">
        <v>113.66006634541834</v>
      </c>
      <c r="V69" s="109">
        <v>117.52648222903684</v>
      </c>
    </row>
    <row r="70" spans="1:22" x14ac:dyDescent="0.75">
      <c r="A70" s="110">
        <v>36526</v>
      </c>
      <c r="B70" s="111">
        <v>100.90760347138368</v>
      </c>
      <c r="C70" s="111">
        <v>88.478987608685159</v>
      </c>
      <c r="D70" s="111">
        <v>127.31841217961805</v>
      </c>
      <c r="E70" s="111">
        <v>99.148475426878591</v>
      </c>
      <c r="F70" s="111">
        <v>102.47210903001631</v>
      </c>
      <c r="G70" s="111">
        <v>99.815317873694099</v>
      </c>
      <c r="H70" s="111">
        <v>102.81222372359004</v>
      </c>
      <c r="I70" s="111">
        <v>71.171796806940577</v>
      </c>
      <c r="J70" s="111">
        <v>58.068281323564001</v>
      </c>
      <c r="K70" s="111">
        <v>99.01676720911577</v>
      </c>
      <c r="L70" s="111">
        <v>70.002091261162576</v>
      </c>
      <c r="M70" s="111">
        <v>72.275967374080736</v>
      </c>
      <c r="N70" s="111">
        <v>71.703076468085797</v>
      </c>
      <c r="O70" s="111">
        <v>70.922945675006304</v>
      </c>
      <c r="P70" s="111">
        <v>120.73147458101244</v>
      </c>
      <c r="Q70" s="111">
        <v>108.75279179876593</v>
      </c>
      <c r="R70" s="111">
        <v>146.18617549328624</v>
      </c>
      <c r="S70" s="111">
        <v>118.57939820402261</v>
      </c>
      <c r="T70" s="111">
        <v>122.60287013397335</v>
      </c>
      <c r="U70" s="111">
        <v>118.55681214409964</v>
      </c>
      <c r="V70" s="111">
        <v>124.07174242264587</v>
      </c>
    </row>
    <row r="71" spans="1:22" x14ac:dyDescent="0.75">
      <c r="A71" s="108">
        <v>36557</v>
      </c>
      <c r="B71" s="109">
        <v>107.33683105429422</v>
      </c>
      <c r="C71" s="109">
        <v>97.262831896898717</v>
      </c>
      <c r="D71" s="109">
        <v>128.74407926375966</v>
      </c>
      <c r="E71" s="109">
        <v>106.2092575824261</v>
      </c>
      <c r="F71" s="109">
        <v>108.45067104706719</v>
      </c>
      <c r="G71" s="109">
        <v>106.25169225356754</v>
      </c>
      <c r="H71" s="109">
        <v>109.24418357834443</v>
      </c>
      <c r="I71" s="109">
        <v>86.373789640291847</v>
      </c>
      <c r="J71" s="109">
        <v>74.284790193877669</v>
      </c>
      <c r="K71" s="109">
        <v>112.06291346392193</v>
      </c>
      <c r="L71" s="109">
        <v>86.101176556305532</v>
      </c>
      <c r="M71" s="109">
        <v>86.676732729001813</v>
      </c>
      <c r="N71" s="109">
        <v>85.066063098568748</v>
      </c>
      <c r="O71" s="109">
        <v>88.4827628144903</v>
      </c>
      <c r="P71" s="109">
        <v>121.3121919969625</v>
      </c>
      <c r="Q71" s="109">
        <v>112.58152636557942</v>
      </c>
      <c r="R71" s="109">
        <v>139.86485646365148</v>
      </c>
      <c r="S71" s="109">
        <v>119.61464493317317</v>
      </c>
      <c r="T71" s="109">
        <v>122.96662992577745</v>
      </c>
      <c r="U71" s="109">
        <v>120.37544502356673</v>
      </c>
      <c r="V71" s="109">
        <v>123.08513075424717</v>
      </c>
    </row>
    <row r="72" spans="1:22" x14ac:dyDescent="0.75">
      <c r="A72" s="110">
        <v>36586</v>
      </c>
      <c r="B72" s="111">
        <v>100.08620710175818</v>
      </c>
      <c r="C72" s="111">
        <v>87.962495619485452</v>
      </c>
      <c r="D72" s="111">
        <v>125.8490940015877</v>
      </c>
      <c r="E72" s="111">
        <v>97.760032601458832</v>
      </c>
      <c r="F72" s="111">
        <v>102.43947200095725</v>
      </c>
      <c r="G72" s="111">
        <v>99.882588476445662</v>
      </c>
      <c r="H72" s="111">
        <v>100.54224158109</v>
      </c>
      <c r="I72" s="111">
        <v>79.925870046899746</v>
      </c>
      <c r="J72" s="111">
        <v>63.627761074082116</v>
      </c>
      <c r="K72" s="111">
        <v>114.55935161413721</v>
      </c>
      <c r="L72" s="111">
        <v>80.114822214281816</v>
      </c>
      <c r="M72" s="111">
        <v>79.728262767230532</v>
      </c>
      <c r="N72" s="111">
        <v>79.994732300670705</v>
      </c>
      <c r="O72" s="111">
        <v>79.898418242849999</v>
      </c>
      <c r="P72" s="111">
        <v>113.52643180499712</v>
      </c>
      <c r="Q72" s="111">
        <v>104.18565198308767</v>
      </c>
      <c r="R72" s="111">
        <v>133.37558892655471</v>
      </c>
      <c r="S72" s="111">
        <v>109.52350619291018</v>
      </c>
      <c r="T72" s="111">
        <v>117.58027815677505</v>
      </c>
      <c r="U72" s="111">
        <v>113.14115926029562</v>
      </c>
      <c r="V72" s="111">
        <v>114.30479047324999</v>
      </c>
    </row>
    <row r="73" spans="1:22" x14ac:dyDescent="0.75">
      <c r="A73" s="108">
        <v>36617</v>
      </c>
      <c r="B73" s="109">
        <v>93.932952444983201</v>
      </c>
      <c r="C73" s="109">
        <v>78.757215106843461</v>
      </c>
      <c r="D73" s="109">
        <v>126.18139428853014</v>
      </c>
      <c r="E73" s="109">
        <v>92.605162378780776</v>
      </c>
      <c r="F73" s="109">
        <v>95.140499184501607</v>
      </c>
      <c r="G73" s="109">
        <v>94.721955263620075</v>
      </c>
      <c r="H73" s="109">
        <v>92.837172825189313</v>
      </c>
      <c r="I73" s="109">
        <v>70.422114339653234</v>
      </c>
      <c r="J73" s="109">
        <v>51.85681535182529</v>
      </c>
      <c r="K73" s="109">
        <v>109.87337468878764</v>
      </c>
      <c r="L73" s="109">
        <v>69.997489409198408</v>
      </c>
      <c r="M73" s="109">
        <v>70.749843814065017</v>
      </c>
      <c r="N73" s="109">
        <v>73.450269606998106</v>
      </c>
      <c r="O73" s="109">
        <v>65.717638345914111</v>
      </c>
      <c r="P73" s="109">
        <v>109.60684451520318</v>
      </c>
      <c r="Q73" s="109">
        <v>96.690814943522255</v>
      </c>
      <c r="R73" s="109">
        <v>137.05340735502514</v>
      </c>
      <c r="S73" s="109">
        <v>107.67694435850235</v>
      </c>
      <c r="T73" s="109">
        <v>111.40093609812601</v>
      </c>
      <c r="U73" s="109">
        <v>108.90307903470139</v>
      </c>
      <c r="V73" s="109">
        <v>110.91686247803945</v>
      </c>
    </row>
    <row r="74" spans="1:22" x14ac:dyDescent="0.75">
      <c r="A74" s="110">
        <v>36647</v>
      </c>
      <c r="B74" s="111">
        <v>89.43619171775623</v>
      </c>
      <c r="C74" s="111">
        <v>74.587492598155848</v>
      </c>
      <c r="D74" s="111">
        <v>120.98967734690706</v>
      </c>
      <c r="E74" s="111">
        <v>89.004910980467514</v>
      </c>
      <c r="F74" s="111">
        <v>89.802400638968379</v>
      </c>
      <c r="G74" s="111">
        <v>90.090951751869468</v>
      </c>
      <c r="H74" s="111">
        <v>88.797181434475419</v>
      </c>
      <c r="I74" s="111">
        <v>69.29008438527012</v>
      </c>
      <c r="J74" s="111">
        <v>50.153780276157207</v>
      </c>
      <c r="K74" s="111">
        <v>109.95473061713503</v>
      </c>
      <c r="L74" s="111">
        <v>68.938275047527725</v>
      </c>
      <c r="M74" s="111">
        <v>69.579551541205447</v>
      </c>
      <c r="N74" s="111">
        <v>71.458711475672047</v>
      </c>
      <c r="O74" s="111">
        <v>66.495581691131292</v>
      </c>
      <c r="P74" s="111">
        <v>102.86692993941367</v>
      </c>
      <c r="Q74" s="111">
        <v>90.876634146154942</v>
      </c>
      <c r="R74" s="111">
        <v>128.34630850008841</v>
      </c>
      <c r="S74" s="111">
        <v>102.38266826909404</v>
      </c>
      <c r="T74" s="111">
        <v>103.284300037477</v>
      </c>
      <c r="U74" s="111">
        <v>102.51244526933441</v>
      </c>
      <c r="V74" s="111">
        <v>103.66491459670485</v>
      </c>
    </row>
    <row r="75" spans="1:22" x14ac:dyDescent="0.75">
      <c r="A75" s="108">
        <v>36678</v>
      </c>
      <c r="B75" s="109">
        <v>94.544999741124514</v>
      </c>
      <c r="C75" s="109">
        <v>80.502638839000753</v>
      </c>
      <c r="D75" s="109">
        <v>124.38501665813747</v>
      </c>
      <c r="E75" s="109">
        <v>92.244980146771297</v>
      </c>
      <c r="F75" s="109">
        <v>96.709564570934916</v>
      </c>
      <c r="G75" s="109">
        <v>92.464740805415246</v>
      </c>
      <c r="H75" s="109">
        <v>97.846673024423467</v>
      </c>
      <c r="I75" s="109">
        <v>74.577208596980796</v>
      </c>
      <c r="J75" s="109">
        <v>54.90756644382153</v>
      </c>
      <c r="K75" s="109">
        <v>116.37519817244423</v>
      </c>
      <c r="L75" s="109">
        <v>73.231201413825474</v>
      </c>
      <c r="M75" s="109">
        <v>75.957875881936715</v>
      </c>
      <c r="N75" s="109">
        <v>74.61037905299159</v>
      </c>
      <c r="O75" s="109">
        <v>74.808296319603343</v>
      </c>
      <c r="P75" s="109">
        <v>107.85686050388699</v>
      </c>
      <c r="Q75" s="109">
        <v>97.566020435786911</v>
      </c>
      <c r="R75" s="109">
        <v>129.72489564859964</v>
      </c>
      <c r="S75" s="109">
        <v>104.92083263540187</v>
      </c>
      <c r="T75" s="109">
        <v>110.54402369693372</v>
      </c>
      <c r="U75" s="109">
        <v>104.36764864036435</v>
      </c>
      <c r="V75" s="109">
        <v>113.20559082763688</v>
      </c>
    </row>
    <row r="76" spans="1:22" x14ac:dyDescent="0.75">
      <c r="A76" s="110">
        <v>36708</v>
      </c>
      <c r="B76" s="111">
        <v>98.307683040327703</v>
      </c>
      <c r="C76" s="111">
        <v>84.555305174863378</v>
      </c>
      <c r="D76" s="111">
        <v>127.53148600443936</v>
      </c>
      <c r="E76" s="111">
        <v>92.923469587991505</v>
      </c>
      <c r="F76" s="111">
        <v>103.2872515157076</v>
      </c>
      <c r="G76" s="111">
        <v>96.273907718553403</v>
      </c>
      <c r="H76" s="111">
        <v>101.36628125347262</v>
      </c>
      <c r="I76" s="111">
        <v>74.01194977585439</v>
      </c>
      <c r="J76" s="111">
        <v>55.402813918135358</v>
      </c>
      <c r="K76" s="111">
        <v>113.5563634735073</v>
      </c>
      <c r="L76" s="111">
        <v>69.169227401494297</v>
      </c>
      <c r="M76" s="111">
        <v>78.486295995171517</v>
      </c>
      <c r="N76" s="111">
        <v>73.493152844091142</v>
      </c>
      <c r="O76" s="111">
        <v>74.896771009649157</v>
      </c>
      <c r="P76" s="111">
        <v>114.50483854997658</v>
      </c>
      <c r="Q76" s="111">
        <v>103.99029934601541</v>
      </c>
      <c r="R76" s="111">
        <v>136.84823435839405</v>
      </c>
      <c r="S76" s="111">
        <v>108.75963104565631</v>
      </c>
      <c r="T76" s="111">
        <v>119.82122186273165</v>
      </c>
      <c r="U76" s="111">
        <v>111.46107763486157</v>
      </c>
      <c r="V76" s="111">
        <v>119.0126214160216</v>
      </c>
    </row>
    <row r="77" spans="1:22" x14ac:dyDescent="0.75">
      <c r="A77" s="108">
        <v>36739</v>
      </c>
      <c r="B77" s="109">
        <v>91.195282782898701</v>
      </c>
      <c r="C77" s="109">
        <v>75.086124703716223</v>
      </c>
      <c r="D77" s="109">
        <v>125.42724370116146</v>
      </c>
      <c r="E77" s="109">
        <v>85.194874270605482</v>
      </c>
      <c r="F77" s="109">
        <v>96.860226980117133</v>
      </c>
      <c r="G77" s="109">
        <v>93.909380410408616</v>
      </c>
      <c r="H77" s="109">
        <v>87.823135240437495</v>
      </c>
      <c r="I77" s="109">
        <v>68.829379216024577</v>
      </c>
      <c r="J77" s="109">
        <v>50.486654650316595</v>
      </c>
      <c r="K77" s="109">
        <v>107.80766891815404</v>
      </c>
      <c r="L77" s="109">
        <v>64.555873234807322</v>
      </c>
      <c r="M77" s="109">
        <v>72.746114135404682</v>
      </c>
      <c r="N77" s="109">
        <v>71.659092504919755</v>
      </c>
      <c r="O77" s="109">
        <v>64.988237148758358</v>
      </c>
      <c r="P77" s="109">
        <v>106.10588516081478</v>
      </c>
      <c r="Q77" s="109">
        <v>91.485771405982632</v>
      </c>
      <c r="R77" s="109">
        <v>137.17362688983309</v>
      </c>
      <c r="S77" s="109">
        <v>98.954208294470931</v>
      </c>
      <c r="T77" s="109">
        <v>112.93630220992543</v>
      </c>
      <c r="U77" s="109">
        <v>108.74290568073452</v>
      </c>
      <c r="V77" s="109">
        <v>103.04640063489025</v>
      </c>
    </row>
    <row r="78" spans="1:22" x14ac:dyDescent="0.75">
      <c r="A78" s="110">
        <v>36770</v>
      </c>
      <c r="B78" s="111">
        <v>92.022703329933449</v>
      </c>
      <c r="C78" s="111">
        <v>77.172568312908083</v>
      </c>
      <c r="D78" s="111">
        <v>123.57924024111233</v>
      </c>
      <c r="E78" s="111">
        <v>87.397038009167815</v>
      </c>
      <c r="F78" s="111">
        <v>96.001457528303433</v>
      </c>
      <c r="G78" s="111">
        <v>93.705202196889005</v>
      </c>
      <c r="H78" s="111">
        <v>90.185728428556018</v>
      </c>
      <c r="I78" s="111">
        <v>72.957284905088699</v>
      </c>
      <c r="J78" s="111">
        <v>58.354046453650916</v>
      </c>
      <c r="K78" s="111">
        <v>103.98916661439395</v>
      </c>
      <c r="L78" s="111">
        <v>71.073728454066398</v>
      </c>
      <c r="M78" s="111">
        <v>74.633169812062292</v>
      </c>
      <c r="N78" s="111">
        <v>75.277525670354748</v>
      </c>
      <c r="O78" s="111">
        <v>70.073993179004503</v>
      </c>
      <c r="P78" s="111">
        <v>104.73298227982994</v>
      </c>
      <c r="Q78" s="111">
        <v>89.718249552412857</v>
      </c>
      <c r="R78" s="111">
        <v>136.63928932559125</v>
      </c>
      <c r="S78" s="111">
        <v>98.279244379235422</v>
      </c>
      <c r="T78" s="111">
        <v>110.24698267246418</v>
      </c>
      <c r="U78" s="111">
        <v>105.99031988124518</v>
      </c>
      <c r="V78" s="111">
        <v>103.59355192825704</v>
      </c>
    </row>
    <row r="79" spans="1:22" x14ac:dyDescent="0.75">
      <c r="A79" s="108">
        <v>36800</v>
      </c>
      <c r="B79" s="109">
        <v>98.514120877411131</v>
      </c>
      <c r="C79" s="109">
        <v>85.655788415339927</v>
      </c>
      <c r="D79" s="109">
        <v>125.83807735931242</v>
      </c>
      <c r="E79" s="109">
        <v>98.114272753016351</v>
      </c>
      <c r="F79" s="109">
        <v>98.775260015405223</v>
      </c>
      <c r="G79" s="109">
        <v>98.393647006986484</v>
      </c>
      <c r="H79" s="109">
        <v>99.088813475196019</v>
      </c>
      <c r="I79" s="109">
        <v>79.111349222696475</v>
      </c>
      <c r="J79" s="109">
        <v>67.496162337380383</v>
      </c>
      <c r="K79" s="109">
        <v>103.79362135399315</v>
      </c>
      <c r="L79" s="109">
        <v>79.393614913636412</v>
      </c>
      <c r="M79" s="109">
        <v>78.862211201212403</v>
      </c>
      <c r="N79" s="109">
        <v>77.692523788409446</v>
      </c>
      <c r="O79" s="109">
        <v>81.463315020369734</v>
      </c>
      <c r="P79" s="109">
        <v>111.44930198055424</v>
      </c>
      <c r="Q79" s="109">
        <v>97.762205800646299</v>
      </c>
      <c r="R79" s="109">
        <v>140.5343813628586</v>
      </c>
      <c r="S79" s="109">
        <v>110.59471131260298</v>
      </c>
      <c r="T79" s="109">
        <v>112.05062589153376</v>
      </c>
      <c r="U79" s="109">
        <v>112.19439581937118</v>
      </c>
      <c r="V79" s="109">
        <v>110.83914577841355</v>
      </c>
    </row>
    <row r="80" spans="1:22" x14ac:dyDescent="0.75">
      <c r="A80" s="110">
        <v>36831</v>
      </c>
      <c r="B80" s="111">
        <v>99.371155237884835</v>
      </c>
      <c r="C80" s="111">
        <v>85.672400879318403</v>
      </c>
      <c r="D80" s="111">
        <v>128.48100824983851</v>
      </c>
      <c r="E80" s="111">
        <v>99.850998006370801</v>
      </c>
      <c r="F80" s="111">
        <v>98.887812632157335</v>
      </c>
      <c r="G80" s="111">
        <v>101.80558003936123</v>
      </c>
      <c r="H80" s="111">
        <v>96.565525325124227</v>
      </c>
      <c r="I80" s="111">
        <v>73.135262238283048</v>
      </c>
      <c r="J80" s="111">
        <v>60.519364470298903</v>
      </c>
      <c r="K80" s="111">
        <v>99.944044995249342</v>
      </c>
      <c r="L80" s="111">
        <v>73.51597235576007</v>
      </c>
      <c r="M80" s="111">
        <v>72.74910974631959</v>
      </c>
      <c r="N80" s="111">
        <v>75.035400888374738</v>
      </c>
      <c r="O80" s="111">
        <v>70.799874272118828</v>
      </c>
      <c r="P80" s="111">
        <v>116.86175057095271</v>
      </c>
      <c r="Q80" s="111">
        <v>102.44109181866475</v>
      </c>
      <c r="R80" s="111">
        <v>147.5056504195646</v>
      </c>
      <c r="S80" s="111">
        <v>117.40768177344461</v>
      </c>
      <c r="T80" s="111">
        <v>116.31361455604916</v>
      </c>
      <c r="U80" s="111">
        <v>119.65236614001888</v>
      </c>
      <c r="V80" s="111">
        <v>113.74262602712784</v>
      </c>
    </row>
    <row r="81" spans="1:22" x14ac:dyDescent="0.75">
      <c r="A81" s="108">
        <v>36861</v>
      </c>
      <c r="B81" s="109">
        <v>100.81988482863915</v>
      </c>
      <c r="C81" s="109">
        <v>86.980816851185367</v>
      </c>
      <c r="D81" s="109">
        <v>130.22790428072841</v>
      </c>
      <c r="E81" s="109">
        <v>99.711274258524782</v>
      </c>
      <c r="F81" s="109">
        <v>101.84632483460335</v>
      </c>
      <c r="G81" s="109">
        <v>103.89158296449328</v>
      </c>
      <c r="H81" s="109">
        <v>97.214135861847126</v>
      </c>
      <c r="I81" s="109">
        <v>77.346105448598905</v>
      </c>
      <c r="J81" s="109">
        <v>63.568066814009384</v>
      </c>
      <c r="K81" s="109">
        <v>106.62443754710159</v>
      </c>
      <c r="L81" s="109">
        <v>76.70275017121476</v>
      </c>
      <c r="M81" s="109">
        <v>77.976314318154252</v>
      </c>
      <c r="N81" s="109">
        <v>82.440619446963908</v>
      </c>
      <c r="O81" s="109">
        <v>70.558525120779962</v>
      </c>
      <c r="P81" s="109">
        <v>116.46907108199932</v>
      </c>
      <c r="Q81" s="109">
        <v>102.58931687596936</v>
      </c>
      <c r="R81" s="109">
        <v>145.96354876981295</v>
      </c>
      <c r="S81" s="109">
        <v>115.05029031673146</v>
      </c>
      <c r="T81" s="109">
        <v>117.75966517890276</v>
      </c>
      <c r="U81" s="109">
        <v>118.19222530951288</v>
      </c>
      <c r="V81" s="109">
        <v>114.98454302255855</v>
      </c>
    </row>
    <row r="82" spans="1:22" x14ac:dyDescent="0.75">
      <c r="A82" s="110">
        <v>36892</v>
      </c>
      <c r="B82" s="111">
        <v>111.34340266038774</v>
      </c>
      <c r="C82" s="111">
        <v>100.03659310915785</v>
      </c>
      <c r="D82" s="111">
        <v>135.37037295675123</v>
      </c>
      <c r="E82" s="111">
        <v>110.33087917772714</v>
      </c>
      <c r="F82" s="111">
        <v>112.3108037921277</v>
      </c>
      <c r="G82" s="111">
        <v>116.76228653633861</v>
      </c>
      <c r="H82" s="111">
        <v>104.16698887530117</v>
      </c>
      <c r="I82" s="111">
        <v>104.53323134593556</v>
      </c>
      <c r="J82" s="111">
        <v>96.732593908049708</v>
      </c>
      <c r="K82" s="111">
        <v>121.109585901443</v>
      </c>
      <c r="L82" s="111">
        <v>104.94759704063739</v>
      </c>
      <c r="M82" s="111">
        <v>104.11801331454151</v>
      </c>
      <c r="N82" s="111">
        <v>111.88951750562381</v>
      </c>
      <c r="O82" s="111">
        <v>94.294014264698177</v>
      </c>
      <c r="P82" s="111">
        <v>115.8835168700225</v>
      </c>
      <c r="Q82" s="111">
        <v>102.23925924322992</v>
      </c>
      <c r="R82" s="111">
        <v>144.87756432695673</v>
      </c>
      <c r="S82" s="111">
        <v>113.91973393578698</v>
      </c>
      <c r="T82" s="111">
        <v>117.77266411051849</v>
      </c>
      <c r="U82" s="111">
        <v>120.0107992234818</v>
      </c>
      <c r="V82" s="111">
        <v>110.74897194903649</v>
      </c>
    </row>
    <row r="83" spans="1:22" x14ac:dyDescent="0.75">
      <c r="A83" s="108">
        <v>36923</v>
      </c>
      <c r="B83" s="109">
        <v>113.4697281613216</v>
      </c>
      <c r="C83" s="109">
        <v>101.79433469953578</v>
      </c>
      <c r="D83" s="109">
        <v>138.27993926761644</v>
      </c>
      <c r="E83" s="109">
        <v>111.90215430363065</v>
      </c>
      <c r="F83" s="109">
        <v>115.11848159915132</v>
      </c>
      <c r="G83" s="109">
        <v>116.41312821195456</v>
      </c>
      <c r="H83" s="109">
        <v>109.51164768616079</v>
      </c>
      <c r="I83" s="109">
        <v>104.07095438350399</v>
      </c>
      <c r="J83" s="109">
        <v>95.67569581830476</v>
      </c>
      <c r="K83" s="109">
        <v>121.91087883455236</v>
      </c>
      <c r="L83" s="109">
        <v>103.99167526895346</v>
      </c>
      <c r="M83" s="109">
        <v>104.13673144404083</v>
      </c>
      <c r="N83" s="109">
        <v>107.68447700009571</v>
      </c>
      <c r="O83" s="109">
        <v>99.056680908600995</v>
      </c>
      <c r="P83" s="109">
        <v>119.73557734653333</v>
      </c>
      <c r="Q83" s="109">
        <v>105.87342728702313</v>
      </c>
      <c r="R83" s="109">
        <v>149.19264622299249</v>
      </c>
      <c r="S83" s="109">
        <v>117.17580699341543</v>
      </c>
      <c r="T83" s="109">
        <v>122.43964836922498</v>
      </c>
      <c r="U83" s="109">
        <v>122.23222901986047</v>
      </c>
      <c r="V83" s="109">
        <v>116.4816255378673</v>
      </c>
    </row>
    <row r="84" spans="1:22" x14ac:dyDescent="0.75">
      <c r="A84" s="110">
        <v>36951</v>
      </c>
      <c r="B84" s="111">
        <v>108.54545383952903</v>
      </c>
      <c r="C84" s="111">
        <v>98.701074327341615</v>
      </c>
      <c r="D84" s="111">
        <v>129.46476030292726</v>
      </c>
      <c r="E84" s="111">
        <v>105.72239754324661</v>
      </c>
      <c r="F84" s="111">
        <v>111.31303862355787</v>
      </c>
      <c r="G84" s="111">
        <v>109.90337353609328</v>
      </c>
      <c r="H84" s="111">
        <v>106.94266475466077</v>
      </c>
      <c r="I84" s="111">
        <v>90.600024131522588</v>
      </c>
      <c r="J84" s="111">
        <v>81.318068877155468</v>
      </c>
      <c r="K84" s="111">
        <v>110.32417904705268</v>
      </c>
      <c r="L84" s="111">
        <v>88.159350104989727</v>
      </c>
      <c r="M84" s="111">
        <v>92.979661768628304</v>
      </c>
      <c r="N84" s="111">
        <v>91.304115709515884</v>
      </c>
      <c r="O84" s="111">
        <v>89.829379646761481</v>
      </c>
      <c r="P84" s="111">
        <v>120.50907364486665</v>
      </c>
      <c r="Q84" s="111">
        <v>110.28974462746571</v>
      </c>
      <c r="R84" s="111">
        <v>142.22514780684364</v>
      </c>
      <c r="S84" s="111">
        <v>117.43109583541789</v>
      </c>
      <c r="T84" s="111">
        <v>123.53528986017758</v>
      </c>
      <c r="U84" s="111">
        <v>122.30287875381154</v>
      </c>
      <c r="V84" s="111">
        <v>118.35152149326031</v>
      </c>
    </row>
    <row r="85" spans="1:22" x14ac:dyDescent="0.75">
      <c r="A85" s="108">
        <v>36982</v>
      </c>
      <c r="B85" s="109">
        <v>105.21655767569044</v>
      </c>
      <c r="C85" s="109">
        <v>94.311904457684193</v>
      </c>
      <c r="D85" s="109">
        <v>128.3889457639537</v>
      </c>
      <c r="E85" s="109">
        <v>103.46536388913061</v>
      </c>
      <c r="F85" s="109">
        <v>106.95707613454024</v>
      </c>
      <c r="G85" s="109">
        <v>108.07165096996572</v>
      </c>
      <c r="H85" s="109">
        <v>101.31000590223103</v>
      </c>
      <c r="I85" s="109">
        <v>88.883613033118678</v>
      </c>
      <c r="J85" s="109">
        <v>80.682334927105089</v>
      </c>
      <c r="K85" s="109">
        <v>106.31132900839755</v>
      </c>
      <c r="L85" s="109">
        <v>87.795778985092241</v>
      </c>
      <c r="M85" s="109">
        <v>89.950297393535223</v>
      </c>
      <c r="N85" s="109">
        <v>90.719690972696327</v>
      </c>
      <c r="O85" s="109">
        <v>86.437156978577718</v>
      </c>
      <c r="P85" s="109">
        <v>116.10518743740496</v>
      </c>
      <c r="Q85" s="109">
        <v>103.39828414473693</v>
      </c>
      <c r="R85" s="109">
        <v>143.10735693432449</v>
      </c>
      <c r="S85" s="109">
        <v>113.9117538251562</v>
      </c>
      <c r="T85" s="109">
        <v>118.29492862854359</v>
      </c>
      <c r="U85" s="109">
        <v>119.63962430147863</v>
      </c>
      <c r="V85" s="109">
        <v>111.22523851799991</v>
      </c>
    </row>
    <row r="86" spans="1:22" x14ac:dyDescent="0.75">
      <c r="A86" s="110">
        <v>37012</v>
      </c>
      <c r="B86" s="111">
        <v>102.4002543606378</v>
      </c>
      <c r="C86" s="111">
        <v>94.017739422970124</v>
      </c>
      <c r="D86" s="111">
        <v>120.21309860318161</v>
      </c>
      <c r="E86" s="111">
        <v>96.496408222584762</v>
      </c>
      <c r="F86" s="111">
        <v>109.07439706467673</v>
      </c>
      <c r="G86" s="111">
        <v>105.09661289257232</v>
      </c>
      <c r="H86" s="111">
        <v>98.145816004329788</v>
      </c>
      <c r="I86" s="111">
        <v>83.550186521336272</v>
      </c>
      <c r="J86" s="111">
        <v>77.745730519155174</v>
      </c>
      <c r="K86" s="111">
        <v>95.884655525971084</v>
      </c>
      <c r="L86" s="111">
        <v>79.026282361452672</v>
      </c>
      <c r="M86" s="111">
        <v>88.05251494896109</v>
      </c>
      <c r="N86" s="111">
        <v>87.018587665976156</v>
      </c>
      <c r="O86" s="111">
        <v>77.592050094481394</v>
      </c>
      <c r="P86" s="111">
        <v>114.96696625350549</v>
      </c>
      <c r="Q86" s="111">
        <v>104.86574535884675</v>
      </c>
      <c r="R86" s="111">
        <v>136.43206065465529</v>
      </c>
      <c r="S86" s="111">
        <v>108.14315879667282</v>
      </c>
      <c r="T86" s="111">
        <v>123.08898514182049</v>
      </c>
      <c r="U86" s="111">
        <v>117.1486297103031</v>
      </c>
      <c r="V86" s="111">
        <v>111.8483266108954</v>
      </c>
    </row>
    <row r="87" spans="1:22" x14ac:dyDescent="0.75">
      <c r="A87" s="108">
        <v>37043</v>
      </c>
      <c r="B87" s="109">
        <v>79.439347456192621</v>
      </c>
      <c r="C87" s="109">
        <v>65.465364398348996</v>
      </c>
      <c r="D87" s="109">
        <v>109.13406145411034</v>
      </c>
      <c r="E87" s="109">
        <v>77.637161718133981</v>
      </c>
      <c r="F87" s="109">
        <v>81.216928847583233</v>
      </c>
      <c r="G87" s="109">
        <v>82.223870190389619</v>
      </c>
      <c r="H87" s="109">
        <v>75.297565292113731</v>
      </c>
      <c r="I87" s="109">
        <v>64.820982266040261</v>
      </c>
      <c r="J87" s="109">
        <v>56.14961469077582</v>
      </c>
      <c r="K87" s="109">
        <v>83.247638363477165</v>
      </c>
      <c r="L87" s="109">
        <v>62.673693230034345</v>
      </c>
      <c r="M87" s="109">
        <v>66.965770874283081</v>
      </c>
      <c r="N87" s="109">
        <v>66.725645843829383</v>
      </c>
      <c r="O87" s="109">
        <v>62.0451654041076</v>
      </c>
      <c r="P87" s="109">
        <v>89.184924249627542</v>
      </c>
      <c r="Q87" s="109">
        <v>71.675864203397779</v>
      </c>
      <c r="R87" s="109">
        <v>126.39167684786578</v>
      </c>
      <c r="S87" s="109">
        <v>87.612807376867067</v>
      </c>
      <c r="T87" s="109">
        <v>90.71770082978334</v>
      </c>
      <c r="U87" s="109">
        <v>92.556019754763113</v>
      </c>
      <c r="V87" s="109">
        <v>84.13249855078449</v>
      </c>
    </row>
    <row r="88" spans="1:22" x14ac:dyDescent="0.75">
      <c r="A88" s="110">
        <v>37073</v>
      </c>
      <c r="B88" s="111">
        <v>87.199283784889047</v>
      </c>
      <c r="C88" s="111">
        <v>77.585457695050565</v>
      </c>
      <c r="D88" s="111">
        <v>107.62866422579584</v>
      </c>
      <c r="E88" s="111">
        <v>86.226704311828527</v>
      </c>
      <c r="F88" s="111">
        <v>88.143540931768342</v>
      </c>
      <c r="G88" s="111">
        <v>89.896597887576007</v>
      </c>
      <c r="H88" s="111">
        <v>83.466600591507529</v>
      </c>
      <c r="I88" s="111">
        <v>68.722530069970247</v>
      </c>
      <c r="J88" s="111">
        <v>63.240211842905154</v>
      </c>
      <c r="K88" s="111">
        <v>80.37245630248357</v>
      </c>
      <c r="L88" s="111">
        <v>66.906546209717945</v>
      </c>
      <c r="M88" s="111">
        <v>70.563814137340032</v>
      </c>
      <c r="N88" s="111">
        <v>71.356831203274211</v>
      </c>
      <c r="O88" s="111">
        <v>65.089449206603277</v>
      </c>
      <c r="P88" s="111">
        <v>99.517119594834938</v>
      </c>
      <c r="Q88" s="111">
        <v>87.148954929814181</v>
      </c>
      <c r="R88" s="111">
        <v>125.79946950800402</v>
      </c>
      <c r="S88" s="111">
        <v>99.106809713235577</v>
      </c>
      <c r="T88" s="111">
        <v>99.86335879472054</v>
      </c>
      <c r="U88" s="111">
        <v>102.25644234377719</v>
      </c>
      <c r="V88" s="111">
        <v>95.718034848110378</v>
      </c>
    </row>
    <row r="89" spans="1:22" x14ac:dyDescent="0.75">
      <c r="A89" s="108">
        <v>37104</v>
      </c>
      <c r="B89" s="109">
        <v>86.383682751521178</v>
      </c>
      <c r="C89" s="109">
        <v>75.174908466217005</v>
      </c>
      <c r="D89" s="109">
        <v>110.20232810779251</v>
      </c>
      <c r="E89" s="109">
        <v>83.248068166303995</v>
      </c>
      <c r="F89" s="109">
        <v>89.738203495661224</v>
      </c>
      <c r="G89" s="109">
        <v>88.069627935252868</v>
      </c>
      <c r="H89" s="109">
        <v>84.072686780937872</v>
      </c>
      <c r="I89" s="109">
        <v>68.803141529170418</v>
      </c>
      <c r="J89" s="109">
        <v>60.987797411978249</v>
      </c>
      <c r="K89" s="109">
        <v>85.410747778203756</v>
      </c>
      <c r="L89" s="109">
        <v>66.431263649351735</v>
      </c>
      <c r="M89" s="109">
        <v>71.338591891845979</v>
      </c>
      <c r="N89" s="109">
        <v>70.440991094610069</v>
      </c>
      <c r="O89" s="109">
        <v>66.56961713233143</v>
      </c>
      <c r="P89" s="109">
        <v>98.104043566421694</v>
      </c>
      <c r="Q89" s="109">
        <v>84.63298250237618</v>
      </c>
      <c r="R89" s="109">
        <v>126.73004832751838</v>
      </c>
      <c r="S89" s="109">
        <v>94.459271177605487</v>
      </c>
      <c r="T89" s="109">
        <v>102.00461123153806</v>
      </c>
      <c r="U89" s="109">
        <v>99.822052495681405</v>
      </c>
      <c r="V89" s="109">
        <v>95.741399880008842</v>
      </c>
    </row>
    <row r="90" spans="1:22" x14ac:dyDescent="0.75">
      <c r="A90" s="110">
        <v>37135</v>
      </c>
      <c r="B90" s="111">
        <v>90.735871409056472</v>
      </c>
      <c r="C90" s="111">
        <v>80.579322185087847</v>
      </c>
      <c r="D90" s="111">
        <v>112.31853850998979</v>
      </c>
      <c r="E90" s="111">
        <v>87.630390712621562</v>
      </c>
      <c r="F90" s="111">
        <v>94.017845688699765</v>
      </c>
      <c r="G90" s="111">
        <v>89.943480630830507</v>
      </c>
      <c r="H90" s="111">
        <v>92.08884422480233</v>
      </c>
      <c r="I90" s="111">
        <v>70.180359576940504</v>
      </c>
      <c r="J90" s="111">
        <v>63.026437899650269</v>
      </c>
      <c r="K90" s="111">
        <v>85.38244314118225</v>
      </c>
      <c r="L90" s="111">
        <v>68.076048182880996</v>
      </c>
      <c r="M90" s="111">
        <v>72.39701809484886</v>
      </c>
      <c r="N90" s="111">
        <v>69.704139390345745</v>
      </c>
      <c r="O90" s="111">
        <v>71.052012233675001</v>
      </c>
      <c r="P90" s="111">
        <v>104.43954596380046</v>
      </c>
      <c r="Q90" s="111">
        <v>92.281245042046223</v>
      </c>
      <c r="R90" s="111">
        <v>130.27593542252816</v>
      </c>
      <c r="S90" s="111">
        <v>100.66661906578193</v>
      </c>
      <c r="T90" s="111">
        <v>108.43173075126704</v>
      </c>
      <c r="U90" s="111">
        <v>103.43637479115368</v>
      </c>
      <c r="V90" s="111">
        <v>106.11339888555388</v>
      </c>
    </row>
    <row r="91" spans="1:22" x14ac:dyDescent="0.75">
      <c r="A91" s="108">
        <v>37165</v>
      </c>
      <c r="B91" s="109">
        <v>80.651772598874004</v>
      </c>
      <c r="C91" s="109">
        <v>67.408887204700619</v>
      </c>
      <c r="D91" s="109">
        <v>108.79290406149244</v>
      </c>
      <c r="E91" s="109">
        <v>79.294830882694939</v>
      </c>
      <c r="F91" s="109">
        <v>81.965807807443127</v>
      </c>
      <c r="G91" s="109">
        <v>82.204005885609078</v>
      </c>
      <c r="H91" s="109">
        <v>78.452523289225269</v>
      </c>
      <c r="I91" s="109">
        <v>62.65558389341885</v>
      </c>
      <c r="J91" s="109">
        <v>53.130155817193575</v>
      </c>
      <c r="K91" s="109">
        <v>82.897118555397554</v>
      </c>
      <c r="L91" s="109">
        <v>60.64248508446417</v>
      </c>
      <c r="M91" s="109">
        <v>64.63983790968588</v>
      </c>
      <c r="N91" s="109">
        <v>63.562314092827819</v>
      </c>
      <c r="O91" s="109">
        <v>61.428256582076379</v>
      </c>
      <c r="P91" s="109">
        <v>92.649231735844097</v>
      </c>
      <c r="Q91" s="109">
        <v>76.928041463038639</v>
      </c>
      <c r="R91" s="109">
        <v>126.0567610655557</v>
      </c>
      <c r="S91" s="109">
        <v>91.729728081515447</v>
      </c>
      <c r="T91" s="109">
        <v>93.516454405947968</v>
      </c>
      <c r="U91" s="109">
        <v>94.631800414129927</v>
      </c>
      <c r="V91" s="109">
        <v>89.802034427324514</v>
      </c>
    </row>
    <row r="92" spans="1:22" x14ac:dyDescent="0.75">
      <c r="A92" s="110">
        <v>37196</v>
      </c>
      <c r="B92" s="111">
        <v>78.312514187377047</v>
      </c>
      <c r="C92" s="111">
        <v>62.670672825452591</v>
      </c>
      <c r="D92" s="111">
        <v>111.55142708146647</v>
      </c>
      <c r="E92" s="111">
        <v>74.920377109391382</v>
      </c>
      <c r="F92" s="111">
        <v>81.80421796845468</v>
      </c>
      <c r="G92" s="111">
        <v>79.701144691296179</v>
      </c>
      <c r="H92" s="111">
        <v>76.489419773578007</v>
      </c>
      <c r="I92" s="111">
        <v>65.497294326957672</v>
      </c>
      <c r="J92" s="111">
        <v>53.58370592782817</v>
      </c>
      <c r="K92" s="111">
        <v>90.813669675107846</v>
      </c>
      <c r="L92" s="111">
        <v>62.4592329096225</v>
      </c>
      <c r="M92" s="111">
        <v>68.638797716314301</v>
      </c>
      <c r="N92" s="111">
        <v>66.006653954634743</v>
      </c>
      <c r="O92" s="111">
        <v>64.893374705074422</v>
      </c>
      <c r="P92" s="111">
        <v>86.855994094323279</v>
      </c>
      <c r="Q92" s="111">
        <v>68.728650757202203</v>
      </c>
      <c r="R92" s="111">
        <v>125.37659868570555</v>
      </c>
      <c r="S92" s="111">
        <v>83.227806575903969</v>
      </c>
      <c r="T92" s="111">
        <v>90.581164803214932</v>
      </c>
      <c r="U92" s="111">
        <v>88.830805182403807</v>
      </c>
      <c r="V92" s="111">
        <v>84.220116485913721</v>
      </c>
    </row>
    <row r="93" spans="1:22" x14ac:dyDescent="0.75">
      <c r="A93" s="108">
        <v>37226</v>
      </c>
      <c r="B93" s="109">
        <v>86.27656716335818</v>
      </c>
      <c r="C93" s="109">
        <v>73.675848459970936</v>
      </c>
      <c r="D93" s="109">
        <v>113.05309440805604</v>
      </c>
      <c r="E93" s="109">
        <v>82.435545851071566</v>
      </c>
      <c r="F93" s="109">
        <v>90.226868435271442</v>
      </c>
      <c r="G93" s="109">
        <v>89.399709330152334</v>
      </c>
      <c r="H93" s="109">
        <v>81.784927589581741</v>
      </c>
      <c r="I93" s="109">
        <v>71.356321531091822</v>
      </c>
      <c r="J93" s="109">
        <v>61.847237479731355</v>
      </c>
      <c r="K93" s="109">
        <v>91.563125140232827</v>
      </c>
      <c r="L93" s="109">
        <v>69.703819033436702</v>
      </c>
      <c r="M93" s="109">
        <v>73.033515020954567</v>
      </c>
      <c r="N93" s="109">
        <v>74.330035709176258</v>
      </c>
      <c r="O93" s="109">
        <v>67.102767624685526</v>
      </c>
      <c r="P93" s="109">
        <v>96.223397584869076</v>
      </c>
      <c r="Q93" s="109">
        <v>81.561589113463995</v>
      </c>
      <c r="R93" s="109">
        <v>127.37974058660487</v>
      </c>
      <c r="S93" s="109">
        <v>90.92336372949481</v>
      </c>
      <c r="T93" s="109">
        <v>101.68910404481602</v>
      </c>
      <c r="U93" s="109">
        <v>99.446158410803051</v>
      </c>
      <c r="V93" s="109">
        <v>91.573034232845899</v>
      </c>
    </row>
    <row r="94" spans="1:22" x14ac:dyDescent="0.75">
      <c r="A94" s="110">
        <v>37257</v>
      </c>
      <c r="B94" s="111">
        <v>87.039278533685206</v>
      </c>
      <c r="C94" s="111">
        <v>72.752515210144637</v>
      </c>
      <c r="D94" s="111">
        <v>117.39865059620894</v>
      </c>
      <c r="E94" s="111">
        <v>85.200974393415876</v>
      </c>
      <c r="F94" s="111">
        <v>88.921593655044362</v>
      </c>
      <c r="G94" s="111">
        <v>89.40872432750453</v>
      </c>
      <c r="H94" s="111">
        <v>83.652124169197322</v>
      </c>
      <c r="I94" s="111">
        <v>70.703622997898137</v>
      </c>
      <c r="J94" s="111">
        <v>59.068922702079917</v>
      </c>
      <c r="K94" s="111">
        <v>95.42736112651184</v>
      </c>
      <c r="L94" s="111">
        <v>68.763332510371782</v>
      </c>
      <c r="M94" s="111">
        <v>72.715687386786016</v>
      </c>
      <c r="N94" s="111">
        <v>72.679471028610891</v>
      </c>
      <c r="O94" s="111">
        <v>67.913920697810809</v>
      </c>
      <c r="P94" s="111">
        <v>97.929715557543275</v>
      </c>
      <c r="Q94" s="111">
        <v>81.874910215521112</v>
      </c>
      <c r="R94" s="111">
        <v>132.04617690934035</v>
      </c>
      <c r="S94" s="111">
        <v>96.159402315445277</v>
      </c>
      <c r="T94" s="111">
        <v>99.725531167216602</v>
      </c>
      <c r="U94" s="111">
        <v>100.5615598601003</v>
      </c>
      <c r="V94" s="111">
        <v>94.144259816788335</v>
      </c>
    </row>
    <row r="95" spans="1:22" x14ac:dyDescent="0.75">
      <c r="A95" s="108">
        <v>37288</v>
      </c>
      <c r="B95" s="109">
        <v>90.661967601886417</v>
      </c>
      <c r="C95" s="109">
        <v>77.489708384869701</v>
      </c>
      <c r="D95" s="109">
        <v>118.65301843804693</v>
      </c>
      <c r="E95" s="109">
        <v>89.626358528367007</v>
      </c>
      <c r="F95" s="109">
        <v>91.696646604657076</v>
      </c>
      <c r="G95" s="109">
        <v>91.655092506978775</v>
      </c>
      <c r="H95" s="109">
        <v>89.291714494992576</v>
      </c>
      <c r="I95" s="109">
        <v>74.338316980073174</v>
      </c>
      <c r="J95" s="109">
        <v>64.072729251566102</v>
      </c>
      <c r="K95" s="109">
        <v>96.15269090315067</v>
      </c>
      <c r="L95" s="109">
        <v>73.790129362504786</v>
      </c>
      <c r="M95" s="109">
        <v>74.838816748427206</v>
      </c>
      <c r="N95" s="109">
        <v>74.734880212411611</v>
      </c>
      <c r="O95" s="109">
        <v>73.896853148252788</v>
      </c>
      <c r="P95" s="109">
        <v>101.54440134976193</v>
      </c>
      <c r="Q95" s="109">
        <v>86.434361140405429</v>
      </c>
      <c r="R95" s="109">
        <v>133.65323679464444</v>
      </c>
      <c r="S95" s="109">
        <v>100.18384463894184</v>
      </c>
      <c r="T95" s="109">
        <v>102.93519984214365</v>
      </c>
      <c r="U95" s="109">
        <v>102.9352340366902</v>
      </c>
      <c r="V95" s="109">
        <v>99.55495539281911</v>
      </c>
    </row>
    <row r="96" spans="1:22" x14ac:dyDescent="0.75">
      <c r="A96" s="110">
        <v>37316</v>
      </c>
      <c r="B96" s="111">
        <v>91.298869923605594</v>
      </c>
      <c r="C96" s="111">
        <v>77.244890639318385</v>
      </c>
      <c r="D96" s="111">
        <v>121.16357590271591</v>
      </c>
      <c r="E96" s="111">
        <v>89.820700497651913</v>
      </c>
      <c r="F96" s="111">
        <v>92.789138827418881</v>
      </c>
      <c r="G96" s="111">
        <v>91.011674640770082</v>
      </c>
      <c r="H96" s="111">
        <v>91.815855654565894</v>
      </c>
      <c r="I96" s="111">
        <v>77.693467552005728</v>
      </c>
      <c r="J96" s="111">
        <v>67.137008709013841</v>
      </c>
      <c r="K96" s="111">
        <v>100.12594259336349</v>
      </c>
      <c r="L96" s="111">
        <v>76.747484183522587</v>
      </c>
      <c r="M96" s="111">
        <v>78.627307504026618</v>
      </c>
      <c r="N96" s="111">
        <v>75.894480833652977</v>
      </c>
      <c r="O96" s="111">
        <v>80.348724378743398</v>
      </c>
      <c r="P96" s="111">
        <v>100.36913817133883</v>
      </c>
      <c r="Q96" s="111">
        <v>83.983478592854738</v>
      </c>
      <c r="R96" s="111">
        <v>135.18866477561753</v>
      </c>
      <c r="S96" s="111">
        <v>98.536178040404806</v>
      </c>
      <c r="T96" s="111">
        <v>102.2303597096804</v>
      </c>
      <c r="U96" s="111">
        <v>101.08980384551482</v>
      </c>
      <c r="V96" s="111">
        <v>99.460609838447581</v>
      </c>
    </row>
    <row r="97" spans="1:22" x14ac:dyDescent="0.75">
      <c r="A97" s="108">
        <v>37347</v>
      </c>
      <c r="B97" s="109">
        <v>95.997458527489499</v>
      </c>
      <c r="C97" s="109">
        <v>83.829006971102586</v>
      </c>
      <c r="D97" s="109">
        <v>121.8554180848117</v>
      </c>
      <c r="E97" s="109">
        <v>93.035485321229444</v>
      </c>
      <c r="F97" s="109">
        <v>99.050349379843311</v>
      </c>
      <c r="G97" s="109">
        <v>97.003376800020419</v>
      </c>
      <c r="H97" s="109">
        <v>94.61391382621585</v>
      </c>
      <c r="I97" s="109">
        <v>74.385252448933386</v>
      </c>
      <c r="J97" s="109">
        <v>65.451972862266032</v>
      </c>
      <c r="K97" s="109">
        <v>93.368471570601528</v>
      </c>
      <c r="L97" s="109">
        <v>71.737704318713</v>
      </c>
      <c r="M97" s="109">
        <v>77.132445391734521</v>
      </c>
      <c r="N97" s="109">
        <v>73.370325236649165</v>
      </c>
      <c r="O97" s="109">
        <v>76.109806605354521</v>
      </c>
      <c r="P97" s="109">
        <v>110.40559591319357</v>
      </c>
      <c r="Q97" s="109">
        <v>96.080363043660284</v>
      </c>
      <c r="R97" s="109">
        <v>140.84671576095181</v>
      </c>
      <c r="S97" s="109">
        <v>107.23400598957373</v>
      </c>
      <c r="T97" s="109">
        <v>113.66228537191584</v>
      </c>
      <c r="U97" s="109">
        <v>112.7587445089346</v>
      </c>
      <c r="V97" s="109">
        <v>106.94998530679007</v>
      </c>
    </row>
    <row r="98" spans="1:22" x14ac:dyDescent="0.75">
      <c r="A98" s="110">
        <v>37377</v>
      </c>
      <c r="B98" s="111">
        <v>96.146973752561024</v>
      </c>
      <c r="C98" s="111">
        <v>84.386762244771106</v>
      </c>
      <c r="D98" s="111">
        <v>121.13742320661459</v>
      </c>
      <c r="E98" s="111">
        <v>94.738530629620087</v>
      </c>
      <c r="F98" s="111">
        <v>97.575839921531696</v>
      </c>
      <c r="G98" s="111">
        <v>97.322797929528662</v>
      </c>
      <c r="H98" s="111">
        <v>94.51015404340751</v>
      </c>
      <c r="I98" s="111">
        <v>74.992552791146025</v>
      </c>
      <c r="J98" s="111">
        <v>67.240622068929511</v>
      </c>
      <c r="K98" s="111">
        <v>91.465405575856096</v>
      </c>
      <c r="L98" s="111">
        <v>76.591404966522589</v>
      </c>
      <c r="M98" s="111">
        <v>73.104341875546965</v>
      </c>
      <c r="N98" s="111">
        <v>75.329762691942179</v>
      </c>
      <c r="O98" s="111">
        <v>74.643491134851757</v>
      </c>
      <c r="P98" s="111">
        <v>110.24992106017102</v>
      </c>
      <c r="Q98" s="111">
        <v>95.817522361998826</v>
      </c>
      <c r="R98" s="111">
        <v>140.91876829378691</v>
      </c>
      <c r="S98" s="111">
        <v>106.83661440501841</v>
      </c>
      <c r="T98" s="111">
        <v>113.89017195218818</v>
      </c>
      <c r="U98" s="111">
        <v>111.98482142125299</v>
      </c>
      <c r="V98" s="111">
        <v>107.75459598244467</v>
      </c>
    </row>
    <row r="99" spans="1:22" x14ac:dyDescent="0.75">
      <c r="A99" s="108">
        <v>37408</v>
      </c>
      <c r="B99" s="109">
        <v>84.402802396705084</v>
      </c>
      <c r="C99" s="109">
        <v>72.313413266035425</v>
      </c>
      <c r="D99" s="109">
        <v>110.09275429937811</v>
      </c>
      <c r="E99" s="109">
        <v>80.054759006583012</v>
      </c>
      <c r="F99" s="109">
        <v>88.993471768154492</v>
      </c>
      <c r="G99" s="109">
        <v>86.158548623106327</v>
      </c>
      <c r="H99" s="109">
        <v>81.818372614032924</v>
      </c>
      <c r="I99" s="109">
        <v>66.597736728566787</v>
      </c>
      <c r="J99" s="109">
        <v>58.403930644874123</v>
      </c>
      <c r="K99" s="109">
        <v>84.00957465641369</v>
      </c>
      <c r="L99" s="109">
        <v>64.500314898873668</v>
      </c>
      <c r="M99" s="109">
        <v>68.79000593351833</v>
      </c>
      <c r="N99" s="109">
        <v>69.144301762481177</v>
      </c>
      <c r="O99" s="109">
        <v>62.787509769609592</v>
      </c>
      <c r="P99" s="109">
        <v>96.272846175463968</v>
      </c>
      <c r="Q99" s="109">
        <v>81.58640168014297</v>
      </c>
      <c r="R99" s="109">
        <v>127.48154072802107</v>
      </c>
      <c r="S99" s="109">
        <v>90.424388411722575</v>
      </c>
      <c r="T99" s="109">
        <v>102.46244899124527</v>
      </c>
      <c r="U99" s="109">
        <v>97.501379863523113</v>
      </c>
      <c r="V99" s="109">
        <v>94.505614510315155</v>
      </c>
    </row>
    <row r="100" spans="1:22" x14ac:dyDescent="0.75">
      <c r="A100" s="110">
        <v>37438</v>
      </c>
      <c r="B100" s="111">
        <v>93.80903478789628</v>
      </c>
      <c r="C100" s="111">
        <v>82.450221759608581</v>
      </c>
      <c r="D100" s="111">
        <v>117.9465124730076</v>
      </c>
      <c r="E100" s="111">
        <v>91.947419578883739</v>
      </c>
      <c r="F100" s="111">
        <v>95.662178580951675</v>
      </c>
      <c r="G100" s="111">
        <v>96.425653051497193</v>
      </c>
      <c r="H100" s="111">
        <v>89.830270181466858</v>
      </c>
      <c r="I100" s="111">
        <v>77.158622296359553</v>
      </c>
      <c r="J100" s="111">
        <v>69.17978481199161</v>
      </c>
      <c r="K100" s="111">
        <v>94.11365195064144</v>
      </c>
      <c r="L100" s="111">
        <v>77.502252178333677</v>
      </c>
      <c r="M100" s="111">
        <v>76.743779220282761</v>
      </c>
      <c r="N100" s="111">
        <v>79.932658450705731</v>
      </c>
      <c r="O100" s="111">
        <v>72.947320597179342</v>
      </c>
      <c r="P100" s="111">
        <v>104.90930978225407</v>
      </c>
      <c r="Q100" s="111">
        <v>91.297179724686558</v>
      </c>
      <c r="R100" s="111">
        <v>133.83508615458504</v>
      </c>
      <c r="S100" s="111">
        <v>101.57753117925046</v>
      </c>
      <c r="T100" s="111">
        <v>108.27444482139762</v>
      </c>
      <c r="U100" s="111">
        <v>107.42098278535816</v>
      </c>
      <c r="V100" s="111">
        <v>101.08556990432521</v>
      </c>
    </row>
    <row r="101" spans="1:22" x14ac:dyDescent="0.75">
      <c r="A101" s="108">
        <v>37469</v>
      </c>
      <c r="B101" s="109">
        <v>89.798077327304725</v>
      </c>
      <c r="C101" s="109">
        <v>78.634019590660373</v>
      </c>
      <c r="D101" s="109">
        <v>113.52170001767394</v>
      </c>
      <c r="E101" s="109">
        <v>87.52523654728202</v>
      </c>
      <c r="F101" s="109">
        <v>92.102579985897052</v>
      </c>
      <c r="G101" s="109">
        <v>90.751868137920496</v>
      </c>
      <c r="H101" s="109">
        <v>88.483106937037007</v>
      </c>
      <c r="I101" s="109">
        <v>69.755980844904073</v>
      </c>
      <c r="J101" s="109">
        <v>61.340550404471678</v>
      </c>
      <c r="K101" s="109">
        <v>87.63877053082291</v>
      </c>
      <c r="L101" s="109">
        <v>68.303428779489494</v>
      </c>
      <c r="M101" s="109">
        <v>71.223847425818107</v>
      </c>
      <c r="N101" s="109">
        <v>70.960343619717065</v>
      </c>
      <c r="O101" s="109">
        <v>68.057333270968584</v>
      </c>
      <c r="P101" s="109">
        <v>103.15947498223848</v>
      </c>
      <c r="Q101" s="109">
        <v>90.162999048119502</v>
      </c>
      <c r="R101" s="109">
        <v>130.77698634224129</v>
      </c>
      <c r="S101" s="109">
        <v>100.3397750591437</v>
      </c>
      <c r="T101" s="109">
        <v>106.02173502594968</v>
      </c>
      <c r="U101" s="109">
        <v>103.94621781672279</v>
      </c>
      <c r="V101" s="109">
        <v>102.10028938108263</v>
      </c>
    </row>
    <row r="102" spans="1:22" x14ac:dyDescent="0.75">
      <c r="A102" s="110">
        <v>37500</v>
      </c>
      <c r="B102" s="111">
        <v>99.220422226901235</v>
      </c>
      <c r="C102" s="111">
        <v>89.145723075284195</v>
      </c>
      <c r="D102" s="111">
        <v>120.62915792408745</v>
      </c>
      <c r="E102" s="111">
        <v>97.165345801954217</v>
      </c>
      <c r="F102" s="111">
        <v>101.13219631681929</v>
      </c>
      <c r="G102" s="111">
        <v>101.35391853626824</v>
      </c>
      <c r="H102" s="111">
        <v>95.935299850325691</v>
      </c>
      <c r="I102" s="111">
        <v>76.918516366029564</v>
      </c>
      <c r="J102" s="111">
        <v>68.288360885394283</v>
      </c>
      <c r="K102" s="111">
        <v>95.257596762379507</v>
      </c>
      <c r="L102" s="111">
        <v>74.566875744411803</v>
      </c>
      <c r="M102" s="111">
        <v>79.125466835034828</v>
      </c>
      <c r="N102" s="111">
        <v>79.143176886371833</v>
      </c>
      <c r="O102" s="111">
        <v>73.490691582106052</v>
      </c>
      <c r="P102" s="111">
        <v>114.08835946748238</v>
      </c>
      <c r="Q102" s="111">
        <v>103.05063120187747</v>
      </c>
      <c r="R102" s="111">
        <v>137.54353203189277</v>
      </c>
      <c r="S102" s="111">
        <v>112.2309925069825</v>
      </c>
      <c r="T102" s="111">
        <v>115.80334930467561</v>
      </c>
      <c r="U102" s="111">
        <v>116.16107963619918</v>
      </c>
      <c r="V102" s="111">
        <v>110.89837202913877</v>
      </c>
    </row>
    <row r="103" spans="1:22" x14ac:dyDescent="0.75">
      <c r="A103" s="108">
        <v>37530</v>
      </c>
      <c r="B103" s="109">
        <v>94.909998581136023</v>
      </c>
      <c r="C103" s="109">
        <v>82.079277832388172</v>
      </c>
      <c r="D103" s="109">
        <v>122.17528017222517</v>
      </c>
      <c r="E103" s="109">
        <v>94.950182824729055</v>
      </c>
      <c r="F103" s="109">
        <v>94.86113347629923</v>
      </c>
      <c r="G103" s="109">
        <v>94.854115839854956</v>
      </c>
      <c r="H103" s="109">
        <v>95.032766116842794</v>
      </c>
      <c r="I103" s="109">
        <v>70.84698649518721</v>
      </c>
      <c r="J103" s="109">
        <v>61.388664258637732</v>
      </c>
      <c r="K103" s="109">
        <v>90.945921247854827</v>
      </c>
      <c r="L103" s="109">
        <v>71.251040002113726</v>
      </c>
      <c r="M103" s="109">
        <v>70.466756171938542</v>
      </c>
      <c r="N103" s="109">
        <v>69.071673332872024</v>
      </c>
      <c r="O103" s="109">
        <v>73.099738212753536</v>
      </c>
      <c r="P103" s="109">
        <v>110.95200663843522</v>
      </c>
      <c r="Q103" s="109">
        <v>95.87302021488847</v>
      </c>
      <c r="R103" s="109">
        <v>142.99485278847206</v>
      </c>
      <c r="S103" s="109">
        <v>110.74961137313929</v>
      </c>
      <c r="T103" s="109">
        <v>111.12405167920636</v>
      </c>
      <c r="U103" s="109">
        <v>112.04241084451026</v>
      </c>
      <c r="V103" s="109">
        <v>109.65478471956897</v>
      </c>
    </row>
    <row r="104" spans="1:22" x14ac:dyDescent="0.75">
      <c r="A104" s="110">
        <v>37561</v>
      </c>
      <c r="B104" s="111">
        <v>98.681256782706811</v>
      </c>
      <c r="C104" s="111">
        <v>84.631416938715276</v>
      </c>
      <c r="D104" s="111">
        <v>128.53716645118882</v>
      </c>
      <c r="E104" s="111">
        <v>98.606044161012761</v>
      </c>
      <c r="F104" s="111">
        <v>98.732440902310913</v>
      </c>
      <c r="G104" s="111">
        <v>99.217870363643272</v>
      </c>
      <c r="H104" s="111">
        <v>98.031735381288357</v>
      </c>
      <c r="I104" s="111">
        <v>69.205821245072698</v>
      </c>
      <c r="J104" s="111">
        <v>58.183342111457314</v>
      </c>
      <c r="K104" s="111">
        <v>92.628589404005368</v>
      </c>
      <c r="L104" s="111">
        <v>68.087974027385869</v>
      </c>
      <c r="M104" s="111">
        <v>70.283602289141712</v>
      </c>
      <c r="N104" s="111">
        <v>68.092897526608468</v>
      </c>
      <c r="O104" s="111">
        <v>70.987072150334669</v>
      </c>
      <c r="P104" s="111">
        <v>118.33154714112956</v>
      </c>
      <c r="Q104" s="111">
        <v>102.26346682355391</v>
      </c>
      <c r="R104" s="111">
        <v>152.4762178159778</v>
      </c>
      <c r="S104" s="111">
        <v>118.95142425009736</v>
      </c>
      <c r="T104" s="111">
        <v>117.69833331109039</v>
      </c>
      <c r="U104" s="111">
        <v>119.9678522549998</v>
      </c>
      <c r="V104" s="111">
        <v>116.06151086859082</v>
      </c>
    </row>
    <row r="105" spans="1:22" x14ac:dyDescent="0.75">
      <c r="A105" s="108">
        <v>37591</v>
      </c>
      <c r="B105" s="109">
        <v>102.91503433852546</v>
      </c>
      <c r="C105" s="109">
        <v>87.829684751101681</v>
      </c>
      <c r="D105" s="109">
        <v>134.97140221180098</v>
      </c>
      <c r="E105" s="109">
        <v>102.45777374507942</v>
      </c>
      <c r="F105" s="109">
        <v>103.32998245209049</v>
      </c>
      <c r="G105" s="109">
        <v>101.26124840105474</v>
      </c>
      <c r="H105" s="109">
        <v>105.0346650249333</v>
      </c>
      <c r="I105" s="109">
        <v>74.447438087291346</v>
      </c>
      <c r="J105" s="109">
        <v>63.925890593456714</v>
      </c>
      <c r="K105" s="109">
        <v>96.805726511689926</v>
      </c>
      <c r="L105" s="109">
        <v>75.404521254233998</v>
      </c>
      <c r="M105" s="109">
        <v>73.512225944821324</v>
      </c>
      <c r="N105" s="109">
        <v>71.119028580744015</v>
      </c>
      <c r="O105" s="109">
        <v>78.645370033869369</v>
      </c>
      <c r="P105" s="109">
        <v>121.89343183934821</v>
      </c>
      <c r="Q105" s="109">
        <v>103.76554752286499</v>
      </c>
      <c r="R105" s="109">
        <v>160.41518601187502</v>
      </c>
      <c r="S105" s="109">
        <v>120.49327540564305</v>
      </c>
      <c r="T105" s="109">
        <v>123.20848679026993</v>
      </c>
      <c r="U105" s="109">
        <v>121.35606161459523</v>
      </c>
      <c r="V105" s="109">
        <v>122.62752835230926</v>
      </c>
    </row>
    <row r="106" spans="1:22" x14ac:dyDescent="0.75">
      <c r="A106" s="110">
        <v>37622</v>
      </c>
      <c r="B106" s="111">
        <v>102.96575271502928</v>
      </c>
      <c r="C106" s="111">
        <v>88.661851784891951</v>
      </c>
      <c r="D106" s="111">
        <v>133.36154219157112</v>
      </c>
      <c r="E106" s="111">
        <v>102.15307502425354</v>
      </c>
      <c r="F106" s="111">
        <v>103.72692002238742</v>
      </c>
      <c r="G106" s="111">
        <v>102.73055693740467</v>
      </c>
      <c r="H106" s="111">
        <v>103.30223989592426</v>
      </c>
      <c r="I106" s="111">
        <v>74.589726453740127</v>
      </c>
      <c r="J106" s="111">
        <v>64.718774715436538</v>
      </c>
      <c r="K106" s="111">
        <v>95.565498897635237</v>
      </c>
      <c r="L106" s="111">
        <v>73.123317077050899</v>
      </c>
      <c r="M106" s="111">
        <v>75.966331198207698</v>
      </c>
      <c r="N106" s="111">
        <v>73.110651088276811</v>
      </c>
      <c r="O106" s="111">
        <v>76.438214694497063</v>
      </c>
      <c r="P106" s="111">
        <v>121.88310355588874</v>
      </c>
      <c r="Q106" s="111">
        <v>104.6239031645289</v>
      </c>
      <c r="R106" s="111">
        <v>158.55890438752837</v>
      </c>
      <c r="S106" s="111">
        <v>121.5062469890553</v>
      </c>
      <c r="T106" s="111">
        <v>122.23397923850725</v>
      </c>
      <c r="U106" s="111">
        <v>122.47716083682326</v>
      </c>
      <c r="V106" s="111">
        <v>121.21159003020905</v>
      </c>
    </row>
    <row r="107" spans="1:22" x14ac:dyDescent="0.75">
      <c r="A107" s="108">
        <v>37653</v>
      </c>
      <c r="B107" s="109">
        <v>103.52832815071028</v>
      </c>
      <c r="C107" s="109">
        <v>89.940445847339078</v>
      </c>
      <c r="D107" s="109">
        <v>132.40257804537407</v>
      </c>
      <c r="E107" s="109">
        <v>101.56746346275767</v>
      </c>
      <c r="F107" s="109">
        <v>105.38814987799844</v>
      </c>
      <c r="G107" s="109">
        <v>101.67600174522113</v>
      </c>
      <c r="H107" s="109">
        <v>105.50733932767797</v>
      </c>
      <c r="I107" s="109">
        <v>75.486454941407459</v>
      </c>
      <c r="J107" s="109">
        <v>63.883409038029789</v>
      </c>
      <c r="K107" s="109">
        <v>100.14292748608501</v>
      </c>
      <c r="L107" s="109">
        <v>71.463052143589408</v>
      </c>
      <c r="M107" s="109">
        <v>79.33711430104529</v>
      </c>
      <c r="N107" s="109">
        <v>74.126938417380984</v>
      </c>
      <c r="O107" s="109">
        <v>76.937190954515771</v>
      </c>
      <c r="P107" s="109">
        <v>122.22291029024549</v>
      </c>
      <c r="Q107" s="109">
        <v>107.31180372021194</v>
      </c>
      <c r="R107" s="109">
        <v>153.90901175156679</v>
      </c>
      <c r="S107" s="109">
        <v>121.63707100886984</v>
      </c>
      <c r="T107" s="109">
        <v>122.75550692930054</v>
      </c>
      <c r="U107" s="109">
        <v>120.04204396378123</v>
      </c>
      <c r="V107" s="109">
        <v>124.5541049097861</v>
      </c>
    </row>
    <row r="108" spans="1:22" x14ac:dyDescent="0.75">
      <c r="A108" s="110">
        <v>37681</v>
      </c>
      <c r="B108" s="111">
        <v>101.887861319671</v>
      </c>
      <c r="C108" s="111">
        <v>89.96856978499352</v>
      </c>
      <c r="D108" s="111">
        <v>127.21635583086066</v>
      </c>
      <c r="E108" s="111">
        <v>101.44053606730689</v>
      </c>
      <c r="F108" s="111">
        <v>102.30080956067223</v>
      </c>
      <c r="G108" s="111">
        <v>101.56998415144429</v>
      </c>
      <c r="H108" s="111">
        <v>102.26041011858443</v>
      </c>
      <c r="I108" s="111">
        <v>71.92179233387084</v>
      </c>
      <c r="J108" s="111">
        <v>61.825359366787957</v>
      </c>
      <c r="K108" s="111">
        <v>93.376712388921959</v>
      </c>
      <c r="L108" s="111">
        <v>71.539146889259996</v>
      </c>
      <c r="M108" s="111">
        <v>72.290570804012418</v>
      </c>
      <c r="N108" s="111">
        <v>72.217859787642553</v>
      </c>
      <c r="O108" s="111">
        <v>71.60581092437323</v>
      </c>
      <c r="P108" s="111">
        <v>121.86524064353779</v>
      </c>
      <c r="Q108" s="111">
        <v>108.73071006379722</v>
      </c>
      <c r="R108" s="111">
        <v>149.77611812548648</v>
      </c>
      <c r="S108" s="111">
        <v>121.37479551933815</v>
      </c>
      <c r="T108" s="111">
        <v>122.30763539844546</v>
      </c>
      <c r="U108" s="111">
        <v>121.13806706064544</v>
      </c>
      <c r="V108" s="111">
        <v>122.6968095813919</v>
      </c>
    </row>
    <row r="109" spans="1:22" x14ac:dyDescent="0.75">
      <c r="A109" s="108">
        <v>37712</v>
      </c>
      <c r="B109" s="109">
        <v>107.65899312772969</v>
      </c>
      <c r="C109" s="109">
        <v>95.02524741352417</v>
      </c>
      <c r="D109" s="109">
        <v>134.50570277041641</v>
      </c>
      <c r="E109" s="109">
        <v>109.23836874959514</v>
      </c>
      <c r="F109" s="109">
        <v>106.10064865109977</v>
      </c>
      <c r="G109" s="109">
        <v>109.48639814985941</v>
      </c>
      <c r="H109" s="109">
        <v>105.57491534270648</v>
      </c>
      <c r="I109" s="109">
        <v>78.81260790168956</v>
      </c>
      <c r="J109" s="109">
        <v>70.218657016987663</v>
      </c>
      <c r="K109" s="109">
        <v>97.074753531681083</v>
      </c>
      <c r="L109" s="109">
        <v>82.880181139190711</v>
      </c>
      <c r="M109" s="109">
        <v>74.858521602178243</v>
      </c>
      <c r="N109" s="109">
        <v>82.31380992676462</v>
      </c>
      <c r="O109" s="109">
        <v>74.795884919528248</v>
      </c>
      <c r="P109" s="109">
        <v>126.88991661175643</v>
      </c>
      <c r="Q109" s="109">
        <v>111.56297434454849</v>
      </c>
      <c r="R109" s="109">
        <v>159.4596689295733</v>
      </c>
      <c r="S109" s="109">
        <v>126.81049382319809</v>
      </c>
      <c r="T109" s="109">
        <v>126.92873335038081</v>
      </c>
      <c r="U109" s="109">
        <v>127.60145696525595</v>
      </c>
      <c r="V109" s="109">
        <v>126.09426895815862</v>
      </c>
    </row>
    <row r="110" spans="1:22" x14ac:dyDescent="0.75">
      <c r="A110" s="110">
        <v>37742</v>
      </c>
      <c r="B110" s="111">
        <v>112.03782145851929</v>
      </c>
      <c r="C110" s="111">
        <v>99.991301184606371</v>
      </c>
      <c r="D110" s="111">
        <v>137.63667704058423</v>
      </c>
      <c r="E110" s="111">
        <v>109.41419082639865</v>
      </c>
      <c r="F110" s="111">
        <v>114.65624621523904</v>
      </c>
      <c r="G110" s="111">
        <v>110.20151803147304</v>
      </c>
      <c r="H110" s="111">
        <v>114.07183311176399</v>
      </c>
      <c r="I110" s="111">
        <v>79.291658495114689</v>
      </c>
      <c r="J110" s="111">
        <v>69.948709604289732</v>
      </c>
      <c r="K110" s="111">
        <v>99.145424888117731</v>
      </c>
      <c r="L110" s="111">
        <v>77.957698341451106</v>
      </c>
      <c r="M110" s="111">
        <v>80.615243306922736</v>
      </c>
      <c r="N110" s="111">
        <v>78.960212697963328</v>
      </c>
      <c r="O110" s="111">
        <v>79.665919506379979</v>
      </c>
      <c r="P110" s="111">
        <v>133.8685967674557</v>
      </c>
      <c r="Q110" s="111">
        <v>120.01969557148415</v>
      </c>
      <c r="R110" s="111">
        <v>163.29751180889525</v>
      </c>
      <c r="S110" s="111">
        <v>130.38518581636367</v>
      </c>
      <c r="T110" s="111">
        <v>137.35024815411657</v>
      </c>
      <c r="U110" s="111">
        <v>131.02905492047952</v>
      </c>
      <c r="V110" s="111">
        <v>137.00910884868668</v>
      </c>
    </row>
    <row r="111" spans="1:22" x14ac:dyDescent="0.75">
      <c r="A111" s="108">
        <v>37773</v>
      </c>
      <c r="B111" s="109">
        <v>116.80847787327524</v>
      </c>
      <c r="C111" s="109">
        <v>106.13136495784194</v>
      </c>
      <c r="D111" s="109">
        <v>139.49734281857098</v>
      </c>
      <c r="E111" s="109">
        <v>115.5155508425353</v>
      </c>
      <c r="F111" s="109">
        <v>117.99192630039448</v>
      </c>
      <c r="G111" s="109">
        <v>113.43688609297584</v>
      </c>
      <c r="H111" s="109">
        <v>120.50374300222288</v>
      </c>
      <c r="I111" s="109">
        <v>82.36823988628106</v>
      </c>
      <c r="J111" s="109">
        <v>72.368463933092826</v>
      </c>
      <c r="K111" s="109">
        <v>103.61776378680602</v>
      </c>
      <c r="L111" s="109">
        <v>84.075452331572791</v>
      </c>
      <c r="M111" s="109">
        <v>80.909631445084258</v>
      </c>
      <c r="N111" s="109">
        <v>81.818136111584892</v>
      </c>
      <c r="O111" s="109">
        <v>82.975128437888856</v>
      </c>
      <c r="P111" s="109">
        <v>139.76863653127137</v>
      </c>
      <c r="Q111" s="109">
        <v>128.63996564100802</v>
      </c>
      <c r="R111" s="109">
        <v>163.41706217308095</v>
      </c>
      <c r="S111" s="109">
        <v>136.47561651651031</v>
      </c>
      <c r="T111" s="109">
        <v>142.71345620393464</v>
      </c>
      <c r="U111" s="109">
        <v>134.51605274723647</v>
      </c>
      <c r="V111" s="109">
        <v>145.52281937844555</v>
      </c>
    </row>
    <row r="112" spans="1:22" x14ac:dyDescent="0.75">
      <c r="A112" s="110">
        <v>37803</v>
      </c>
      <c r="B112" s="111">
        <v>111.46867775883621</v>
      </c>
      <c r="C112" s="111">
        <v>100.9148604125742</v>
      </c>
      <c r="D112" s="111">
        <v>133.89553961964296</v>
      </c>
      <c r="E112" s="111">
        <v>112.58771970264576</v>
      </c>
      <c r="F112" s="111">
        <v>110.39218306924649</v>
      </c>
      <c r="G112" s="111">
        <v>109.6768739139092</v>
      </c>
      <c r="H112" s="111">
        <v>113.35792833860002</v>
      </c>
      <c r="I112" s="111">
        <v>75.015410050726544</v>
      </c>
      <c r="J112" s="111">
        <v>66.172519605366944</v>
      </c>
      <c r="K112" s="111">
        <v>93.806552247115704</v>
      </c>
      <c r="L112" s="111">
        <v>76.634377481659271</v>
      </c>
      <c r="M112" s="111">
        <v>73.477877402740845</v>
      </c>
      <c r="N112" s="111">
        <v>73.383944714854991</v>
      </c>
      <c r="O112" s="111">
        <v>76.735222351897463</v>
      </c>
      <c r="P112" s="111">
        <v>135.77085623090932</v>
      </c>
      <c r="Q112" s="111">
        <v>124.07642095071238</v>
      </c>
      <c r="R112" s="111">
        <v>160.6215312013278</v>
      </c>
      <c r="S112" s="111">
        <v>136.55661451663673</v>
      </c>
      <c r="T112" s="111">
        <v>135.00172018025023</v>
      </c>
      <c r="U112" s="111">
        <v>133.87216004661201</v>
      </c>
      <c r="V112" s="111">
        <v>137.77306566306839</v>
      </c>
    </row>
    <row r="113" spans="1:22" x14ac:dyDescent="0.75">
      <c r="A113" s="108">
        <v>37834</v>
      </c>
      <c r="B113" s="109">
        <v>109.37323839919401</v>
      </c>
      <c r="C113" s="109">
        <v>96.825329009258837</v>
      </c>
      <c r="D113" s="109">
        <v>136.03754585280626</v>
      </c>
      <c r="E113" s="109">
        <v>108.21976037421493</v>
      </c>
      <c r="F113" s="109">
        <v>110.45315907475212</v>
      </c>
      <c r="G113" s="109">
        <v>107.8382587080288</v>
      </c>
      <c r="H113" s="109">
        <v>110.92676843629809</v>
      </c>
      <c r="I113" s="109">
        <v>74.545218692934526</v>
      </c>
      <c r="J113" s="109">
        <v>63.31072174518102</v>
      </c>
      <c r="K113" s="109">
        <v>98.418524706910716</v>
      </c>
      <c r="L113" s="109">
        <v>73.824279787758414</v>
      </c>
      <c r="M113" s="109">
        <v>75.236945550695964</v>
      </c>
      <c r="N113" s="109">
        <v>72.920376196304005</v>
      </c>
      <c r="O113" s="109">
        <v>76.19351187701929</v>
      </c>
      <c r="P113" s="109">
        <v>132.59191820336702</v>
      </c>
      <c r="Q113" s="109">
        <v>119.16840051864406</v>
      </c>
      <c r="R113" s="109">
        <v>161.11689328340327</v>
      </c>
      <c r="S113" s="109">
        <v>131.15008076518595</v>
      </c>
      <c r="T113" s="109">
        <v>133.93063475745623</v>
      </c>
      <c r="U113" s="109">
        <v>131.11684704917869</v>
      </c>
      <c r="V113" s="109">
        <v>134.08227280915062</v>
      </c>
    </row>
    <row r="114" spans="1:22" x14ac:dyDescent="0.75">
      <c r="A114" s="110">
        <v>37865</v>
      </c>
      <c r="B114" s="111">
        <v>106.41285544029509</v>
      </c>
      <c r="C114" s="111">
        <v>95.306206467175826</v>
      </c>
      <c r="D114" s="111">
        <v>130.0144845081735</v>
      </c>
      <c r="E114" s="111">
        <v>104.92345371599281</v>
      </c>
      <c r="F114" s="111">
        <v>107.80812185079679</v>
      </c>
      <c r="G114" s="111">
        <v>107.33152599725094</v>
      </c>
      <c r="H114" s="111">
        <v>105.43050378130425</v>
      </c>
      <c r="I114" s="111">
        <v>75.493740716157347</v>
      </c>
      <c r="J114" s="111">
        <v>64.48449167908349</v>
      </c>
      <c r="K114" s="111">
        <v>98.888394919939273</v>
      </c>
      <c r="L114" s="111">
        <v>75.158638953917745</v>
      </c>
      <c r="M114" s="111">
        <v>75.82123416105992</v>
      </c>
      <c r="N114" s="111">
        <v>75.804309716571026</v>
      </c>
      <c r="O114" s="111">
        <v>75.158283444365424</v>
      </c>
      <c r="P114" s="111">
        <v>127.02559858972023</v>
      </c>
      <c r="Q114" s="111">
        <v>115.85401632590404</v>
      </c>
      <c r="R114" s="111">
        <v>150.76521090032966</v>
      </c>
      <c r="S114" s="111">
        <v>124.76666355737618</v>
      </c>
      <c r="T114" s="111">
        <v>129.1327136439547</v>
      </c>
      <c r="U114" s="111">
        <v>128.34967018437086</v>
      </c>
      <c r="V114" s="111">
        <v>125.61198400593014</v>
      </c>
    </row>
    <row r="115" spans="1:22" x14ac:dyDescent="0.75">
      <c r="A115" s="108">
        <v>37895</v>
      </c>
      <c r="B115" s="109">
        <v>104.72224119658719</v>
      </c>
      <c r="C115" s="109">
        <v>96.482808543250641</v>
      </c>
      <c r="D115" s="109">
        <v>122.23103558492734</v>
      </c>
      <c r="E115" s="109">
        <v>103.33322141914512</v>
      </c>
      <c r="F115" s="109">
        <v>106.0167548581457</v>
      </c>
      <c r="G115" s="109">
        <v>105.05760819986992</v>
      </c>
      <c r="H115" s="109">
        <v>104.35916452819124</v>
      </c>
      <c r="I115" s="109">
        <v>76.838554126978082</v>
      </c>
      <c r="J115" s="109">
        <v>65.994994524569634</v>
      </c>
      <c r="K115" s="109">
        <v>99.881118282096025</v>
      </c>
      <c r="L115" s="109">
        <v>74.908698379654453</v>
      </c>
      <c r="M115" s="109">
        <v>78.65209795462593</v>
      </c>
      <c r="N115" s="109">
        <v>78.454574527403778</v>
      </c>
      <c r="O115" s="109">
        <v>75.110181638043613</v>
      </c>
      <c r="P115" s="109">
        <v>123.31136590965991</v>
      </c>
      <c r="Q115" s="109">
        <v>116.80801788903797</v>
      </c>
      <c r="R115" s="109">
        <v>137.13098045348156</v>
      </c>
      <c r="S115" s="109">
        <v>122.28290344547224</v>
      </c>
      <c r="T115" s="109">
        <v>124.25985946049222</v>
      </c>
      <c r="U115" s="109">
        <v>122.79296398151401</v>
      </c>
      <c r="V115" s="109">
        <v>123.85848645495632</v>
      </c>
    </row>
    <row r="116" spans="1:22" x14ac:dyDescent="0.75">
      <c r="A116" s="110">
        <v>37926</v>
      </c>
      <c r="B116" s="111">
        <v>108.68260859854303</v>
      </c>
      <c r="C116" s="111">
        <v>100.87561295676802</v>
      </c>
      <c r="D116" s="111">
        <v>125.2724743373149</v>
      </c>
      <c r="E116" s="111">
        <v>107.16130091166357</v>
      </c>
      <c r="F116" s="111">
        <v>110.10607669277061</v>
      </c>
      <c r="G116" s="111">
        <v>109.37516199672326</v>
      </c>
      <c r="H116" s="111">
        <v>107.92506374130808</v>
      </c>
      <c r="I116" s="111">
        <v>79.675094953302136</v>
      </c>
      <c r="J116" s="111">
        <v>69.4199338188658</v>
      </c>
      <c r="K116" s="111">
        <v>101.46731236397936</v>
      </c>
      <c r="L116" s="111">
        <v>79.131155387618122</v>
      </c>
      <c r="M116" s="111">
        <v>80.201107523883664</v>
      </c>
      <c r="N116" s="111">
        <v>79.065190353195234</v>
      </c>
      <c r="O116" s="111">
        <v>80.354073522500826</v>
      </c>
      <c r="P116" s="111">
        <v>128.02095102870362</v>
      </c>
      <c r="Q116" s="111">
        <v>121.84606571536951</v>
      </c>
      <c r="R116" s="111">
        <v>141.1425823195386</v>
      </c>
      <c r="S116" s="111">
        <v>125.84806459436055</v>
      </c>
      <c r="T116" s="111">
        <v>130.0427228053619</v>
      </c>
      <c r="U116" s="111">
        <v>129.5818097590753</v>
      </c>
      <c r="V116" s="111">
        <v>126.3057238871796</v>
      </c>
    </row>
    <row r="117" spans="1:22" x14ac:dyDescent="0.75">
      <c r="A117" s="108">
        <v>37956</v>
      </c>
      <c r="B117" s="109">
        <v>115.32521236263526</v>
      </c>
      <c r="C117" s="109">
        <v>106.28667225481979</v>
      </c>
      <c r="D117" s="109">
        <v>134.53211009174311</v>
      </c>
      <c r="E117" s="109">
        <v>115.26097569043867</v>
      </c>
      <c r="F117" s="109">
        <v>115.38443355892461</v>
      </c>
      <c r="G117" s="109">
        <v>114.00159900837014</v>
      </c>
      <c r="H117" s="109">
        <v>116.797349987676</v>
      </c>
      <c r="I117" s="109">
        <v>85.587080600136886</v>
      </c>
      <c r="J117" s="109">
        <v>72.673931265716675</v>
      </c>
      <c r="K117" s="109">
        <v>113.02752293577981</v>
      </c>
      <c r="L117" s="109">
        <v>86.802943105673663</v>
      </c>
      <c r="M117" s="109">
        <v>84.466150302239598</v>
      </c>
      <c r="N117" s="109">
        <v>84.303822150084471</v>
      </c>
      <c r="O117" s="109">
        <v>87.014335047884956</v>
      </c>
      <c r="P117" s="109">
        <v>135.15063353763418</v>
      </c>
      <c r="Q117" s="109">
        <v>128.69516624755519</v>
      </c>
      <c r="R117" s="109">
        <v>148.868501529052</v>
      </c>
      <c r="S117" s="109">
        <v>134.23299741361535</v>
      </c>
      <c r="T117" s="109">
        <v>135.99662239671463</v>
      </c>
      <c r="U117" s="109">
        <v>133.80011691389393</v>
      </c>
      <c r="V117" s="109">
        <v>136.65269328087004</v>
      </c>
    </row>
    <row r="118" spans="1:22" x14ac:dyDescent="0.75">
      <c r="A118" s="110">
        <v>37987</v>
      </c>
      <c r="B118" s="111">
        <v>124.15533562038181</v>
      </c>
      <c r="C118" s="111">
        <v>120.6573839950486</v>
      </c>
      <c r="D118" s="111">
        <v>131.58848282421479</v>
      </c>
      <c r="E118" s="111">
        <v>124.37783062330091</v>
      </c>
      <c r="F118" s="111">
        <v>123.93250795770057</v>
      </c>
      <c r="G118" s="111">
        <v>123.41630792226431</v>
      </c>
      <c r="H118" s="111">
        <v>125.00936078514093</v>
      </c>
      <c r="I118" s="111">
        <v>95.660962160937757</v>
      </c>
      <c r="J118" s="111">
        <v>90.641501650165011</v>
      </c>
      <c r="K118" s="111">
        <v>106.32731574632983</v>
      </c>
      <c r="L118" s="111">
        <v>97.371723785262105</v>
      </c>
      <c r="M118" s="111">
        <v>93.962937551347665</v>
      </c>
      <c r="N118" s="111">
        <v>97.098811613426136</v>
      </c>
      <c r="O118" s="111">
        <v>94.0706452441474</v>
      </c>
      <c r="P118" s="111">
        <v>143.1515845933445</v>
      </c>
      <c r="Q118" s="111">
        <v>140.66797222497101</v>
      </c>
      <c r="R118" s="111">
        <v>148.4292608761381</v>
      </c>
      <c r="S118" s="111">
        <v>142.38190184866011</v>
      </c>
      <c r="T118" s="111">
        <v>143.91222156193584</v>
      </c>
      <c r="U118" s="111">
        <v>140.96130546148976</v>
      </c>
      <c r="V118" s="111">
        <v>145.6351711458033</v>
      </c>
    </row>
    <row r="119" spans="1:22" x14ac:dyDescent="0.75">
      <c r="A119" s="108">
        <v>38018</v>
      </c>
      <c r="B119" s="109">
        <v>123.40020962627469</v>
      </c>
      <c r="C119" s="109">
        <v>113.4790561139298</v>
      </c>
      <c r="D119" s="109">
        <v>144.48266084000755</v>
      </c>
      <c r="E119" s="109">
        <v>122.31771559600281</v>
      </c>
      <c r="F119" s="109">
        <v>124.48820935369635</v>
      </c>
      <c r="G119" s="109">
        <v>124.85668767553959</v>
      </c>
      <c r="H119" s="109">
        <v>121.61982741864833</v>
      </c>
      <c r="I119" s="109">
        <v>93.940840862249757</v>
      </c>
      <c r="J119" s="109">
        <v>85.043118936399566</v>
      </c>
      <c r="K119" s="109">
        <v>112.84849995468142</v>
      </c>
      <c r="L119" s="109">
        <v>94.445704528527671</v>
      </c>
      <c r="M119" s="109">
        <v>93.426517576310346</v>
      </c>
      <c r="N119" s="109">
        <v>98.632758606603687</v>
      </c>
      <c r="O119" s="109">
        <v>88.362274461102203</v>
      </c>
      <c r="P119" s="109">
        <v>143.0397888022913</v>
      </c>
      <c r="Q119" s="109">
        <v>132.43634756561661</v>
      </c>
      <c r="R119" s="109">
        <v>165.57210143022499</v>
      </c>
      <c r="S119" s="109">
        <v>140.89905630765293</v>
      </c>
      <c r="T119" s="109">
        <v>145.19600387195368</v>
      </c>
      <c r="U119" s="109">
        <v>142.33930705483019</v>
      </c>
      <c r="V119" s="109">
        <v>143.79152939034574</v>
      </c>
    </row>
    <row r="120" spans="1:22" x14ac:dyDescent="0.75">
      <c r="A120" s="110">
        <v>38047</v>
      </c>
      <c r="B120" s="111">
        <v>113.2922870505183</v>
      </c>
      <c r="C120" s="111">
        <v>103.85414323277853</v>
      </c>
      <c r="D120" s="111">
        <v>133.34834266321531</v>
      </c>
      <c r="E120" s="111">
        <v>113.10395061145724</v>
      </c>
      <c r="F120" s="111">
        <v>113.52875864546164</v>
      </c>
      <c r="G120" s="111">
        <v>113.81579995225727</v>
      </c>
      <c r="H120" s="111">
        <v>112.64492578410625</v>
      </c>
      <c r="I120" s="111">
        <v>85.918674859958358</v>
      </c>
      <c r="J120" s="111">
        <v>78.807923040019759</v>
      </c>
      <c r="K120" s="111">
        <v>101.02902247732789</v>
      </c>
      <c r="L120" s="111">
        <v>88.383283392029398</v>
      </c>
      <c r="M120" s="111">
        <v>83.578362774876553</v>
      </c>
      <c r="N120" s="111">
        <v>87.935023545210996</v>
      </c>
      <c r="O120" s="111">
        <v>83.755533829802943</v>
      </c>
      <c r="P120" s="111">
        <v>131.54136184422495</v>
      </c>
      <c r="Q120" s="111">
        <v>120.55162336128438</v>
      </c>
      <c r="R120" s="111">
        <v>154.8945561204736</v>
      </c>
      <c r="S120" s="111">
        <v>129.58439542440911</v>
      </c>
      <c r="T120" s="111">
        <v>133.49568922585169</v>
      </c>
      <c r="U120" s="111">
        <v>131.06965089028813</v>
      </c>
      <c r="V120" s="111">
        <v>131.90452042030844</v>
      </c>
    </row>
    <row r="121" spans="1:22" x14ac:dyDescent="0.75">
      <c r="A121" s="108">
        <v>38078</v>
      </c>
      <c r="B121" s="109">
        <v>108.01409748432262</v>
      </c>
      <c r="C121" s="109">
        <v>94.673884503731443</v>
      </c>
      <c r="D121" s="109">
        <v>136.36205006807884</v>
      </c>
      <c r="E121" s="109">
        <v>109.39405054525363</v>
      </c>
      <c r="F121" s="109">
        <v>106.81731637494305</v>
      </c>
      <c r="G121" s="109">
        <v>113.11539941429444</v>
      </c>
      <c r="H121" s="109">
        <v>99.600280745888199</v>
      </c>
      <c r="I121" s="109">
        <v>82.902736961697357</v>
      </c>
      <c r="J121" s="109">
        <v>67.848032661036399</v>
      </c>
      <c r="K121" s="109">
        <v>114.89398360060187</v>
      </c>
      <c r="L121" s="109">
        <v>85.232742023331028</v>
      </c>
      <c r="M121" s="109">
        <v>80.768167151882295</v>
      </c>
      <c r="N121" s="109">
        <v>87.98508686494371</v>
      </c>
      <c r="O121" s="109">
        <v>74.601760733134995</v>
      </c>
      <c r="P121" s="109">
        <v>124.75500449940611</v>
      </c>
      <c r="Q121" s="109">
        <v>112.5577857321948</v>
      </c>
      <c r="R121" s="109">
        <v>150.67409437973015</v>
      </c>
      <c r="S121" s="109">
        <v>125.50158955986869</v>
      </c>
      <c r="T121" s="109">
        <v>124.18341585698354</v>
      </c>
      <c r="U121" s="109">
        <v>129.86894111386161</v>
      </c>
      <c r="V121" s="109">
        <v>116.26596075439032</v>
      </c>
    </row>
    <row r="122" spans="1:22" x14ac:dyDescent="0.75">
      <c r="A122" s="110">
        <v>38108</v>
      </c>
      <c r="B122" s="111">
        <v>124.23178856990656</v>
      </c>
      <c r="C122" s="111">
        <v>118.36519523400557</v>
      </c>
      <c r="D122" s="111">
        <v>136.69829940869613</v>
      </c>
      <c r="E122" s="111">
        <v>121.93903471703008</v>
      </c>
      <c r="F122" s="111">
        <v>126.30896951131623</v>
      </c>
      <c r="G122" s="111">
        <v>128.28627955433362</v>
      </c>
      <c r="H122" s="111">
        <v>117.60403645701439</v>
      </c>
      <c r="I122" s="111">
        <v>100.37667927334526</v>
      </c>
      <c r="J122" s="111">
        <v>94.645740576883995</v>
      </c>
      <c r="K122" s="111">
        <v>112.55492400332544</v>
      </c>
      <c r="L122" s="111">
        <v>99.363766258451022</v>
      </c>
      <c r="M122" s="111">
        <v>101.28077526664947</v>
      </c>
      <c r="N122" s="111">
        <v>104.65471376626972</v>
      </c>
      <c r="O122" s="111">
        <v>93.402508160858261</v>
      </c>
      <c r="P122" s="111">
        <v>140.13519476761411</v>
      </c>
      <c r="Q122" s="111">
        <v>134.17816500541997</v>
      </c>
      <c r="R122" s="111">
        <v>152.79388301227661</v>
      </c>
      <c r="S122" s="111">
        <v>136.98921368941612</v>
      </c>
      <c r="T122" s="111">
        <v>142.99443234109407</v>
      </c>
      <c r="U122" s="111">
        <v>144.04065674637621</v>
      </c>
      <c r="V122" s="111">
        <v>133.73838865445182</v>
      </c>
    </row>
    <row r="123" spans="1:22" x14ac:dyDescent="0.75">
      <c r="A123" s="108">
        <v>38139</v>
      </c>
      <c r="B123" s="109">
        <v>117.07305863882675</v>
      </c>
      <c r="C123" s="109">
        <v>107.75115557935338</v>
      </c>
      <c r="D123" s="109">
        <v>136.88210264020768</v>
      </c>
      <c r="E123" s="109">
        <v>116.43494996190444</v>
      </c>
      <c r="F123" s="109">
        <v>117.62459511214209</v>
      </c>
      <c r="G123" s="109">
        <v>120.68161701083886</v>
      </c>
      <c r="H123" s="109">
        <v>111.43499536857375</v>
      </c>
      <c r="I123" s="109">
        <v>93.859464587746245</v>
      </c>
      <c r="J123" s="109">
        <v>78.945661743318254</v>
      </c>
      <c r="K123" s="109">
        <v>125.55129563215571</v>
      </c>
      <c r="L123" s="109">
        <v>93.73327188515529</v>
      </c>
      <c r="M123" s="109">
        <v>93.973615691568114</v>
      </c>
      <c r="N123" s="109">
        <v>98.070811578039169</v>
      </c>
      <c r="O123" s="109">
        <v>87.384402514803867</v>
      </c>
      <c r="P123" s="109">
        <v>132.54878800621378</v>
      </c>
      <c r="Q123" s="109">
        <v>126.95481813671013</v>
      </c>
      <c r="R123" s="109">
        <v>144.435973978909</v>
      </c>
      <c r="S123" s="109">
        <v>131.56940201307054</v>
      </c>
      <c r="T123" s="109">
        <v>133.39191472585807</v>
      </c>
      <c r="U123" s="109">
        <v>135.75548729937199</v>
      </c>
      <c r="V123" s="109">
        <v>127.46872393775368</v>
      </c>
    </row>
    <row r="124" spans="1:22" x14ac:dyDescent="0.75">
      <c r="A124" s="110">
        <v>38169</v>
      </c>
      <c r="B124" s="111">
        <v>118.50377041529565</v>
      </c>
      <c r="C124" s="111">
        <v>109.00589533424709</v>
      </c>
      <c r="D124" s="111">
        <v>138.68675496252382</v>
      </c>
      <c r="E124" s="111">
        <v>118.93069298751539</v>
      </c>
      <c r="F124" s="111">
        <v>118.10567810638963</v>
      </c>
      <c r="G124" s="111">
        <v>119.58620896405067</v>
      </c>
      <c r="H124" s="111">
        <v>116.72470704137311</v>
      </c>
      <c r="I124" s="111">
        <v>97.997390519996955</v>
      </c>
      <c r="J124" s="111">
        <v>85.89177697400018</v>
      </c>
      <c r="K124" s="111">
        <v>123.72181930524007</v>
      </c>
      <c r="L124" s="111">
        <v>96.70525495171249</v>
      </c>
      <c r="M124" s="111">
        <v>99.231883594345888</v>
      </c>
      <c r="N124" s="111">
        <v>101.42027603901276</v>
      </c>
      <c r="O124" s="111">
        <v>92.640943603397943</v>
      </c>
      <c r="P124" s="111">
        <v>132.17469034549478</v>
      </c>
      <c r="Q124" s="111">
        <v>124.41530757441168</v>
      </c>
      <c r="R124" s="111">
        <v>148.66337873404632</v>
      </c>
      <c r="S124" s="111">
        <v>133.74765167805066</v>
      </c>
      <c r="T124" s="111">
        <v>130.68820778108545</v>
      </c>
      <c r="U124" s="111">
        <v>131.69683091407595</v>
      </c>
      <c r="V124" s="111">
        <v>132.78054933335656</v>
      </c>
    </row>
    <row r="125" spans="1:22" x14ac:dyDescent="0.75">
      <c r="A125" s="108">
        <v>38200</v>
      </c>
      <c r="B125" s="109">
        <v>120.71757175258134</v>
      </c>
      <c r="C125" s="109">
        <v>114.97005175890854</v>
      </c>
      <c r="D125" s="109">
        <v>132.93105173913602</v>
      </c>
      <c r="E125" s="109">
        <v>123.90978858150365</v>
      </c>
      <c r="F125" s="109">
        <v>117.68518213794241</v>
      </c>
      <c r="G125" s="109">
        <v>124.24691002214308</v>
      </c>
      <c r="H125" s="109">
        <v>115.24263471493276</v>
      </c>
      <c r="I125" s="109">
        <v>94.215968028985344</v>
      </c>
      <c r="J125" s="109">
        <v>88.270332051419359</v>
      </c>
      <c r="K125" s="109">
        <v>106.85044448131302</v>
      </c>
      <c r="L125" s="109">
        <v>97.584265181374931</v>
      </c>
      <c r="M125" s="109">
        <v>91.054339038985887</v>
      </c>
      <c r="N125" s="109">
        <v>100.38609368511379</v>
      </c>
      <c r="O125" s="109">
        <v>84.643599493639812</v>
      </c>
      <c r="P125" s="109">
        <v>138.38530756831202</v>
      </c>
      <c r="Q125" s="109">
        <v>132.76986489723467</v>
      </c>
      <c r="R125" s="109">
        <v>150.31812324435137</v>
      </c>
      <c r="S125" s="109">
        <v>141.46013751492279</v>
      </c>
      <c r="T125" s="109">
        <v>135.43907753724676</v>
      </c>
      <c r="U125" s="109">
        <v>140.15412091349594</v>
      </c>
      <c r="V125" s="109">
        <v>135.64199152912806</v>
      </c>
    </row>
    <row r="126" spans="1:22" x14ac:dyDescent="0.75">
      <c r="A126" s="110">
        <v>38231</v>
      </c>
      <c r="B126" s="111">
        <v>128.42969767398185</v>
      </c>
      <c r="C126" s="111">
        <v>125.29325699920952</v>
      </c>
      <c r="D126" s="111">
        <v>135.09463410787299</v>
      </c>
      <c r="E126" s="111">
        <v>127.03031270362527</v>
      </c>
      <c r="F126" s="111">
        <v>129.78314349467311</v>
      </c>
      <c r="G126" s="111">
        <v>132.30668594464478</v>
      </c>
      <c r="H126" s="111">
        <v>122.36293196819989</v>
      </c>
      <c r="I126" s="111">
        <v>95.296536320994164</v>
      </c>
      <c r="J126" s="111">
        <v>92.073061551173652</v>
      </c>
      <c r="K126" s="111">
        <v>102.1464202068627</v>
      </c>
      <c r="L126" s="111">
        <v>96.909573291026462</v>
      </c>
      <c r="M126" s="111">
        <v>93.803676955029033</v>
      </c>
      <c r="N126" s="111">
        <v>98.096503832205613</v>
      </c>
      <c r="O126" s="111">
        <v>90.858011136052937</v>
      </c>
      <c r="P126" s="111">
        <v>150.51847190930695</v>
      </c>
      <c r="Q126" s="111">
        <v>147.44005396456677</v>
      </c>
      <c r="R126" s="111">
        <v>157.06011004187982</v>
      </c>
      <c r="S126" s="111">
        <v>147.11080564535783</v>
      </c>
      <c r="T126" s="111">
        <v>153.76945452110252</v>
      </c>
      <c r="U126" s="111">
        <v>155.11347401960424</v>
      </c>
      <c r="V126" s="111">
        <v>143.3662125229645</v>
      </c>
    </row>
    <row r="127" spans="1:22" x14ac:dyDescent="0.75">
      <c r="A127" s="108">
        <v>38261</v>
      </c>
      <c r="B127" s="109">
        <v>141.91959934409982</v>
      </c>
      <c r="C127" s="109">
        <v>132.96424799692326</v>
      </c>
      <c r="D127" s="109">
        <v>160.94972095685006</v>
      </c>
      <c r="E127" s="109">
        <v>139.51244736418747</v>
      </c>
      <c r="F127" s="109">
        <v>144.09549299632658</v>
      </c>
      <c r="G127" s="109">
        <v>144.51447884755842</v>
      </c>
      <c r="H127" s="109">
        <v>137.736964864654</v>
      </c>
      <c r="I127" s="109">
        <v>112.36958266559685</v>
      </c>
      <c r="J127" s="109">
        <v>98.150757327493508</v>
      </c>
      <c r="K127" s="109">
        <v>142.58458650906641</v>
      </c>
      <c r="L127" s="109">
        <v>111.023250804876</v>
      </c>
      <c r="M127" s="109">
        <v>113.48245058830098</v>
      </c>
      <c r="N127" s="109">
        <v>115.18293780371228</v>
      </c>
      <c r="O127" s="109">
        <v>107.7944235503401</v>
      </c>
      <c r="P127" s="109">
        <v>161.61961046310185</v>
      </c>
      <c r="Q127" s="109">
        <v>156.17324177654311</v>
      </c>
      <c r="R127" s="109">
        <v>173.19314392203916</v>
      </c>
      <c r="S127" s="109">
        <v>158.50524507039512</v>
      </c>
      <c r="T127" s="109">
        <v>164.50418793501035</v>
      </c>
      <c r="U127" s="109">
        <v>164.06883954345585</v>
      </c>
      <c r="V127" s="109">
        <v>157.69865907419657</v>
      </c>
    </row>
    <row r="128" spans="1:22" x14ac:dyDescent="0.75">
      <c r="A128" s="110">
        <v>38292</v>
      </c>
      <c r="B128" s="111">
        <v>144.95583995903851</v>
      </c>
      <c r="C128" s="111">
        <v>136.8962906926717</v>
      </c>
      <c r="D128" s="111">
        <v>162.08238215006799</v>
      </c>
      <c r="E128" s="111">
        <v>143.48478150840546</v>
      </c>
      <c r="F128" s="111">
        <v>146.4667005464301</v>
      </c>
      <c r="G128" s="111">
        <v>148.00680797584505</v>
      </c>
      <c r="H128" s="111">
        <v>140.08443901367369</v>
      </c>
      <c r="I128" s="111">
        <v>112.37635192401966</v>
      </c>
      <c r="J128" s="111">
        <v>97.692366525145587</v>
      </c>
      <c r="K128" s="111">
        <v>143.57982089662707</v>
      </c>
      <c r="L128" s="111">
        <v>114.81324165314381</v>
      </c>
      <c r="M128" s="111">
        <v>110.32296883772656</v>
      </c>
      <c r="N128" s="111">
        <v>115.55197812252942</v>
      </c>
      <c r="O128" s="111">
        <v>107.24684801055433</v>
      </c>
      <c r="P128" s="111">
        <v>166.67549864905109</v>
      </c>
      <c r="Q128" s="111">
        <v>163.03224013768912</v>
      </c>
      <c r="R128" s="111">
        <v>174.41742298569528</v>
      </c>
      <c r="S128" s="111">
        <v>162.59914141191325</v>
      </c>
      <c r="T128" s="111">
        <v>170.5625216855658</v>
      </c>
      <c r="U128" s="111">
        <v>169.64336121138879</v>
      </c>
      <c r="V128" s="111">
        <v>161.97616634908658</v>
      </c>
    </row>
    <row r="129" spans="1:22" x14ac:dyDescent="0.75">
      <c r="A129" s="108">
        <v>38322</v>
      </c>
      <c r="B129" s="109">
        <v>140.41057731834726</v>
      </c>
      <c r="C129" s="109">
        <v>129.61734027561573</v>
      </c>
      <c r="D129" s="109">
        <v>163.34620603415175</v>
      </c>
      <c r="E129" s="109">
        <v>142.4950134281103</v>
      </c>
      <c r="F129" s="109">
        <v>138.5199313317749</v>
      </c>
      <c r="G129" s="109">
        <v>143.26952847235827</v>
      </c>
      <c r="H129" s="109">
        <v>135.65408956993883</v>
      </c>
      <c r="I129" s="109">
        <v>120.04591134064498</v>
      </c>
      <c r="J129" s="109">
        <v>107.24206986876499</v>
      </c>
      <c r="K129" s="109">
        <v>147.25407446838994</v>
      </c>
      <c r="L129" s="109">
        <v>122.551702127102</v>
      </c>
      <c r="M129" s="109">
        <v>117.78611847003347</v>
      </c>
      <c r="N129" s="109">
        <v>123.63995529381471</v>
      </c>
      <c r="O129" s="109">
        <v>114.01013291637001</v>
      </c>
      <c r="P129" s="109">
        <v>153.98702130348212</v>
      </c>
      <c r="Q129" s="109">
        <v>144.53418721351625</v>
      </c>
      <c r="R129" s="109">
        <v>174.0742937446596</v>
      </c>
      <c r="S129" s="109">
        <v>155.79055429544917</v>
      </c>
      <c r="T129" s="109">
        <v>152.3424732396025</v>
      </c>
      <c r="U129" s="109">
        <v>156.3559105913873</v>
      </c>
      <c r="V129" s="109">
        <v>150.08339400565137</v>
      </c>
    </row>
    <row r="130" spans="1:22" x14ac:dyDescent="0.75">
      <c r="A130" s="110">
        <v>38353</v>
      </c>
      <c r="B130" s="111">
        <v>145.01776861702044</v>
      </c>
      <c r="C130" s="111">
        <v>137.32745406192186</v>
      </c>
      <c r="D130" s="111">
        <v>161.35968704660485</v>
      </c>
      <c r="E130" s="111">
        <v>143.05252913467348</v>
      </c>
      <c r="F130" s="111">
        <v>146.82231068129693</v>
      </c>
      <c r="G130" s="111">
        <v>149.72879753597832</v>
      </c>
      <c r="H130" s="111">
        <v>136.8637143302021</v>
      </c>
      <c r="I130" s="111">
        <v>124.1166872550138</v>
      </c>
      <c r="J130" s="111">
        <v>115.69554488999444</v>
      </c>
      <c r="K130" s="111">
        <v>142.01161478067993</v>
      </c>
      <c r="L130" s="111">
        <v>123.77217981500546</v>
      </c>
      <c r="M130" s="111">
        <v>124.47758126220332</v>
      </c>
      <c r="N130" s="111">
        <v>130.51169128684734</v>
      </c>
      <c r="O130" s="111">
        <v>112.78981625010428</v>
      </c>
      <c r="P130" s="111">
        <v>158.95182285835816</v>
      </c>
      <c r="Q130" s="111">
        <v>151.74872684320681</v>
      </c>
      <c r="R130" s="111">
        <v>174.25840189055475</v>
      </c>
      <c r="S130" s="111">
        <v>155.90609534778548</v>
      </c>
      <c r="T130" s="111">
        <v>161.71879696069266</v>
      </c>
      <c r="U130" s="111">
        <v>162.54020170206564</v>
      </c>
      <c r="V130" s="111">
        <v>152.91297971693396</v>
      </c>
    </row>
    <row r="131" spans="1:22" x14ac:dyDescent="0.75">
      <c r="A131" s="108">
        <v>38384</v>
      </c>
      <c r="B131" s="109">
        <v>146.48020244916526</v>
      </c>
      <c r="C131" s="109">
        <v>138.67272951976003</v>
      </c>
      <c r="D131" s="109">
        <v>163.07108242415137</v>
      </c>
      <c r="E131" s="109">
        <v>148.26813403408244</v>
      </c>
      <c r="F131" s="109">
        <v>144.82442096047501</v>
      </c>
      <c r="G131" s="109">
        <v>150.25764498655377</v>
      </c>
      <c r="H131" s="109">
        <v>139.64932900549093</v>
      </c>
      <c r="I131" s="109">
        <v>124.11412994055861</v>
      </c>
      <c r="J131" s="109">
        <v>111.37119736558751</v>
      </c>
      <c r="K131" s="109">
        <v>151.1928616623722</v>
      </c>
      <c r="L131" s="109">
        <v>125.60008310037709</v>
      </c>
      <c r="M131" s="109">
        <v>122.70260787287471</v>
      </c>
      <c r="N131" s="109">
        <v>129.09559502885858</v>
      </c>
      <c r="O131" s="109">
        <v>114.87814110438082</v>
      </c>
      <c r="P131" s="109">
        <v>161.39091745490302</v>
      </c>
      <c r="Q131" s="109">
        <v>156.87375095587504</v>
      </c>
      <c r="R131" s="109">
        <v>170.98989626533748</v>
      </c>
      <c r="S131" s="109">
        <v>163.38016798988599</v>
      </c>
      <c r="T131" s="109">
        <v>159.57229635220855</v>
      </c>
      <c r="U131" s="109">
        <v>164.36567829168391</v>
      </c>
      <c r="V131" s="109">
        <v>156.16345427289767</v>
      </c>
    </row>
    <row r="132" spans="1:22" x14ac:dyDescent="0.75">
      <c r="A132" s="110">
        <v>38412</v>
      </c>
      <c r="B132" s="111">
        <v>144.94908022131341</v>
      </c>
      <c r="C132" s="111">
        <v>132.87917317718961</v>
      </c>
      <c r="D132" s="111">
        <v>170.59763269007638</v>
      </c>
      <c r="E132" s="111">
        <v>145.91251763471428</v>
      </c>
      <c r="F132" s="111">
        <v>144.06469716511484</v>
      </c>
      <c r="G132" s="111">
        <v>149.44331668306273</v>
      </c>
      <c r="H132" s="111">
        <v>137.68535469040836</v>
      </c>
      <c r="I132" s="111">
        <v>124.81056035290553</v>
      </c>
      <c r="J132" s="111">
        <v>109.46396692808209</v>
      </c>
      <c r="K132" s="111">
        <v>157.42207138065535</v>
      </c>
      <c r="L132" s="111">
        <v>124.32922489281644</v>
      </c>
      <c r="M132" s="111">
        <v>125.24375896727572</v>
      </c>
      <c r="N132" s="111">
        <v>130.25403236132198</v>
      </c>
      <c r="O132" s="111">
        <v>115.90361508984691</v>
      </c>
      <c r="P132" s="111">
        <v>158.37476013358528</v>
      </c>
      <c r="Q132" s="111">
        <v>148.48931067659464</v>
      </c>
      <c r="R132" s="111">
        <v>179.38134022969041</v>
      </c>
      <c r="S132" s="111">
        <v>160.30137946264614</v>
      </c>
      <c r="T132" s="111">
        <v>156.61198929700757</v>
      </c>
      <c r="U132" s="111">
        <v>162.23617289755657</v>
      </c>
      <c r="V132" s="111">
        <v>152.20651442411597</v>
      </c>
    </row>
    <row r="133" spans="1:22" x14ac:dyDescent="0.75">
      <c r="A133" s="108">
        <v>38443</v>
      </c>
      <c r="B133" s="109">
        <v>141.75023285650747</v>
      </c>
      <c r="C133" s="109">
        <v>132.74318239302352</v>
      </c>
      <c r="D133" s="109">
        <v>160.89021509141085</v>
      </c>
      <c r="E133" s="109">
        <v>139.20415973731491</v>
      </c>
      <c r="F133" s="109">
        <v>144.18493374240973</v>
      </c>
      <c r="G133" s="109">
        <v>145.95742564183811</v>
      </c>
      <c r="H133" s="109">
        <v>134.5706955339071</v>
      </c>
      <c r="I133" s="109">
        <v>121.1797186609098</v>
      </c>
      <c r="J133" s="109">
        <v>108.49704537994319</v>
      </c>
      <c r="K133" s="109">
        <v>148.13039938296382</v>
      </c>
      <c r="L133" s="109">
        <v>119.30401386247847</v>
      </c>
      <c r="M133" s="109">
        <v>122.92931371349862</v>
      </c>
      <c r="N133" s="109">
        <v>128.10947823673695</v>
      </c>
      <c r="O133" s="109">
        <v>109.2486251357729</v>
      </c>
      <c r="P133" s="109">
        <v>155.46390898690589</v>
      </c>
      <c r="Q133" s="109">
        <v>148.90727373507704</v>
      </c>
      <c r="R133" s="109">
        <v>169.39675889704222</v>
      </c>
      <c r="S133" s="109">
        <v>152.47092365387252</v>
      </c>
      <c r="T133" s="109">
        <v>158.35534709501712</v>
      </c>
      <c r="U133" s="109">
        <v>157.85605724523887</v>
      </c>
      <c r="V133" s="109">
        <v>151.45207579932989</v>
      </c>
    </row>
    <row r="134" spans="1:22" x14ac:dyDescent="0.75">
      <c r="A134" s="110">
        <v>38473</v>
      </c>
      <c r="B134" s="111">
        <v>133.62156713231028</v>
      </c>
      <c r="C134" s="111">
        <v>128.20367985779865</v>
      </c>
      <c r="D134" s="111">
        <v>145.13457759064744</v>
      </c>
      <c r="E134" s="111">
        <v>132.0189649096298</v>
      </c>
      <c r="F134" s="111">
        <v>135.06213840479796</v>
      </c>
      <c r="G134" s="111">
        <v>138.95289925321455</v>
      </c>
      <c r="H134" s="111">
        <v>124.29732005128807</v>
      </c>
      <c r="I134" s="111">
        <v>115.20034850345807</v>
      </c>
      <c r="J134" s="111">
        <v>104.98543490550399</v>
      </c>
      <c r="K134" s="111">
        <v>136.90703989911049</v>
      </c>
      <c r="L134" s="111">
        <v>112.7667523065704</v>
      </c>
      <c r="M134" s="111">
        <v>117.41625106697983</v>
      </c>
      <c r="N134" s="111">
        <v>122.77934367608208</v>
      </c>
      <c r="O134" s="111">
        <v>101.82074341692525</v>
      </c>
      <c r="P134" s="111">
        <v>145.9023795515451</v>
      </c>
      <c r="Q134" s="111">
        <v>143.68250982599511</v>
      </c>
      <c r="R134" s="111">
        <v>150.61960271833877</v>
      </c>
      <c r="S134" s="111">
        <v>144.85377331166939</v>
      </c>
      <c r="T134" s="111">
        <v>146.82606329667672</v>
      </c>
      <c r="U134" s="111">
        <v>149.73526963796954</v>
      </c>
      <c r="V134" s="111">
        <v>139.2817044741966</v>
      </c>
    </row>
    <row r="135" spans="1:22" x14ac:dyDescent="0.75">
      <c r="A135" s="108">
        <v>38504</v>
      </c>
      <c r="B135" s="109">
        <v>132.73511814412814</v>
      </c>
      <c r="C135" s="109">
        <v>129.45412899605768</v>
      </c>
      <c r="D135" s="109">
        <v>139.7072200837778</v>
      </c>
      <c r="E135" s="109">
        <v>129.45219353333084</v>
      </c>
      <c r="F135" s="109">
        <v>135.8130665187179</v>
      </c>
      <c r="G135" s="109">
        <v>137.56969145572674</v>
      </c>
      <c r="H135" s="109">
        <v>125.10421968842924</v>
      </c>
      <c r="I135" s="109">
        <v>113.50265846098708</v>
      </c>
      <c r="J135" s="109">
        <v>109.64811586068595</v>
      </c>
      <c r="K135" s="109">
        <v>121.69356148662695</v>
      </c>
      <c r="L135" s="109">
        <v>110.09849846139996</v>
      </c>
      <c r="M135" s="109">
        <v>116.70706522311289</v>
      </c>
      <c r="N135" s="109">
        <v>117.77273912952629</v>
      </c>
      <c r="O135" s="109">
        <v>106.54953698304143</v>
      </c>
      <c r="P135" s="109">
        <v>145.55675793288881</v>
      </c>
      <c r="Q135" s="109">
        <v>142.65813775297215</v>
      </c>
      <c r="R135" s="109">
        <v>151.71632581521169</v>
      </c>
      <c r="S135" s="109">
        <v>142.35465691461809</v>
      </c>
      <c r="T135" s="109">
        <v>148.55040071578793</v>
      </c>
      <c r="U135" s="109">
        <v>150.76765967319372</v>
      </c>
      <c r="V135" s="109">
        <v>137.47400815868778</v>
      </c>
    </row>
    <row r="136" spans="1:22" x14ac:dyDescent="0.75">
      <c r="A136" s="110">
        <v>38534</v>
      </c>
      <c r="B136" s="111">
        <v>133.20579033781812</v>
      </c>
      <c r="C136" s="111">
        <v>133.41174385974051</v>
      </c>
      <c r="D136" s="111">
        <v>132.76813910373301</v>
      </c>
      <c r="E136" s="111">
        <v>136.47607521897476</v>
      </c>
      <c r="F136" s="111">
        <v>130.33283607574666</v>
      </c>
      <c r="G136" s="111">
        <v>135.30111088575336</v>
      </c>
      <c r="H136" s="111">
        <v>129.8439199189574</v>
      </c>
      <c r="I136" s="111">
        <v>114.56850541076636</v>
      </c>
      <c r="J136" s="111">
        <v>110.41136572203703</v>
      </c>
      <c r="K136" s="111">
        <v>123.40242724931615</v>
      </c>
      <c r="L136" s="111">
        <v>120.66385037882542</v>
      </c>
      <c r="M136" s="111">
        <v>109.29205183736454</v>
      </c>
      <c r="N136" s="111">
        <v>117.83867087133808</v>
      </c>
      <c r="O136" s="111">
        <v>109.30998693701868</v>
      </c>
      <c r="P136" s="111">
        <v>145.63064695585265</v>
      </c>
      <c r="Q136" s="111">
        <v>148.74532928487619</v>
      </c>
      <c r="R136" s="111">
        <v>139.01194700667759</v>
      </c>
      <c r="S136" s="111">
        <v>147.017558445741</v>
      </c>
      <c r="T136" s="111">
        <v>144.36002556800139</v>
      </c>
      <c r="U136" s="111">
        <v>146.9427375620302</v>
      </c>
      <c r="V136" s="111">
        <v>143.53320857358321</v>
      </c>
    </row>
    <row r="137" spans="1:22" x14ac:dyDescent="0.75">
      <c r="A137" s="108">
        <v>38565</v>
      </c>
      <c r="B137" s="109">
        <v>124.89441076811111</v>
      </c>
      <c r="C137" s="109">
        <v>117.15767996778419</v>
      </c>
      <c r="D137" s="109">
        <v>141.3349637188058</v>
      </c>
      <c r="E137" s="109">
        <v>126.28581211842196</v>
      </c>
      <c r="F137" s="109">
        <v>123.67032736247984</v>
      </c>
      <c r="G137" s="109">
        <v>127.42023885132042</v>
      </c>
      <c r="H137" s="109">
        <v>120.84390940559457</v>
      </c>
      <c r="I137" s="109">
        <v>116.31276419317453</v>
      </c>
      <c r="J137" s="109">
        <v>101.46181968842315</v>
      </c>
      <c r="K137" s="109">
        <v>147.87102126577119</v>
      </c>
      <c r="L137" s="109">
        <v>116.87216283602245</v>
      </c>
      <c r="M137" s="109">
        <v>115.80202343351098</v>
      </c>
      <c r="N137" s="109">
        <v>117.39183827232881</v>
      </c>
      <c r="O137" s="109">
        <v>114.56975720695833</v>
      </c>
      <c r="P137" s="109">
        <v>130.61550848473553</v>
      </c>
      <c r="Q137" s="109">
        <v>127.62158682069158</v>
      </c>
      <c r="R137" s="109">
        <v>136.97759202082887</v>
      </c>
      <c r="S137" s="109">
        <v>132.56157830668829</v>
      </c>
      <c r="T137" s="109">
        <v>128.91586331512576</v>
      </c>
      <c r="U137" s="109">
        <v>134.10583923731483</v>
      </c>
      <c r="V137" s="109">
        <v>125.02667753801873</v>
      </c>
    </row>
    <row r="138" spans="1:22" x14ac:dyDescent="0.75">
      <c r="A138" s="110">
        <v>38596</v>
      </c>
      <c r="B138" s="111">
        <v>109.24276971156966</v>
      </c>
      <c r="C138" s="111">
        <v>105.81581592013761</v>
      </c>
      <c r="D138" s="111">
        <v>116.52504651836276</v>
      </c>
      <c r="E138" s="111">
        <v>112.00962839594258</v>
      </c>
      <c r="F138" s="111">
        <v>106.69596130486708</v>
      </c>
      <c r="G138" s="111">
        <v>112.73546112074045</v>
      </c>
      <c r="H138" s="111">
        <v>103.44490183303554</v>
      </c>
      <c r="I138" s="111">
        <v>103.08329923809399</v>
      </c>
      <c r="J138" s="111">
        <v>95.527119014211294</v>
      </c>
      <c r="K138" s="111">
        <v>119.14018221384467</v>
      </c>
      <c r="L138" s="111">
        <v>106.80258056843378</v>
      </c>
      <c r="M138" s="111">
        <v>99.667473785678368</v>
      </c>
      <c r="N138" s="111">
        <v>106.38453645868768</v>
      </c>
      <c r="O138" s="111">
        <v>97.447110726892731</v>
      </c>
      <c r="P138" s="111">
        <v>113.34908336055346</v>
      </c>
      <c r="Q138" s="111">
        <v>112.67494719075516</v>
      </c>
      <c r="R138" s="111">
        <v>114.78162272137482</v>
      </c>
      <c r="S138" s="111">
        <v>115.4809936142818</v>
      </c>
      <c r="T138" s="111">
        <v>111.38161965099289</v>
      </c>
      <c r="U138" s="111">
        <v>116.96941089544229</v>
      </c>
      <c r="V138" s="111">
        <v>107.44342923713076</v>
      </c>
    </row>
    <row r="139" spans="1:22" x14ac:dyDescent="0.75">
      <c r="A139" s="108">
        <v>38626</v>
      </c>
      <c r="B139" s="109">
        <v>107.64693501538262</v>
      </c>
      <c r="C139" s="109">
        <v>101.19666410245668</v>
      </c>
      <c r="D139" s="109">
        <v>121.35376070535023</v>
      </c>
      <c r="E139" s="109">
        <v>106.91984376507695</v>
      </c>
      <c r="F139" s="109">
        <v>108.30746850021194</v>
      </c>
      <c r="G139" s="109">
        <v>111.12492598182084</v>
      </c>
      <c r="H139" s="109">
        <v>101.5185256705774</v>
      </c>
      <c r="I139" s="109">
        <v>99.50723062007674</v>
      </c>
      <c r="J139" s="109">
        <v>92.536138383003703</v>
      </c>
      <c r="K139" s="109">
        <v>114.32080162385697</v>
      </c>
      <c r="L139" s="109">
        <v>99.988521387407502</v>
      </c>
      <c r="M139" s="109">
        <v>99.0622421393156</v>
      </c>
      <c r="N139" s="109">
        <v>103.63945250828284</v>
      </c>
      <c r="O139" s="109">
        <v>91.880456956753946</v>
      </c>
      <c r="P139" s="109">
        <v>113.0734046122532</v>
      </c>
      <c r="Q139" s="109">
        <v>106.97034791542534</v>
      </c>
      <c r="R139" s="109">
        <v>126.0424000930124</v>
      </c>
      <c r="S139" s="109">
        <v>111.54072535018992</v>
      </c>
      <c r="T139" s="109">
        <v>114.47095274080951</v>
      </c>
      <c r="U139" s="109">
        <v>116.11524163084619</v>
      </c>
      <c r="V139" s="109">
        <v>107.94390481312637</v>
      </c>
    </row>
    <row r="140" spans="1:22" x14ac:dyDescent="0.75">
      <c r="A140" s="110">
        <v>38657</v>
      </c>
      <c r="B140" s="111">
        <v>117.22573940554514</v>
      </c>
      <c r="C140" s="111">
        <v>115.94010348445183</v>
      </c>
      <c r="D140" s="111">
        <v>119.95771573786847</v>
      </c>
      <c r="E140" s="111">
        <v>118.7710528222552</v>
      </c>
      <c r="F140" s="111">
        <v>115.86155202890251</v>
      </c>
      <c r="G140" s="111">
        <v>122.11455628435731</v>
      </c>
      <c r="H140" s="111">
        <v>109.16657065013115</v>
      </c>
      <c r="I140" s="111">
        <v>115.67947760092943</v>
      </c>
      <c r="J140" s="111">
        <v>113.51839382846576</v>
      </c>
      <c r="K140" s="111">
        <v>120.27178061741469</v>
      </c>
      <c r="L140" s="111">
        <v>117.16429443625434</v>
      </c>
      <c r="M140" s="111">
        <v>114.40526372418459</v>
      </c>
      <c r="N140" s="111">
        <v>121.06808019911252</v>
      </c>
      <c r="O140" s="111">
        <v>106.84392648419238</v>
      </c>
      <c r="P140" s="111">
        <v>118.2565806086223</v>
      </c>
      <c r="Q140" s="111">
        <v>117.55457658844253</v>
      </c>
      <c r="R140" s="111">
        <v>119.74833915150433</v>
      </c>
      <c r="S140" s="111">
        <v>119.84222507958908</v>
      </c>
      <c r="T140" s="111">
        <v>116.83241089871446</v>
      </c>
      <c r="U140" s="111">
        <v>122.81220700785384</v>
      </c>
      <c r="V140" s="111">
        <v>110.71500009409033</v>
      </c>
    </row>
    <row r="141" spans="1:22" x14ac:dyDescent="0.75">
      <c r="A141" s="108">
        <v>38687</v>
      </c>
      <c r="B141" s="109">
        <v>130.16471118171117</v>
      </c>
      <c r="C141" s="109">
        <v>120.15683290597889</v>
      </c>
      <c r="D141" s="109">
        <v>151.43145251764224</v>
      </c>
      <c r="E141" s="109">
        <v>128.70449298148759</v>
      </c>
      <c r="F141" s="109">
        <v>131.52857138678618</v>
      </c>
      <c r="G141" s="109">
        <v>134.56382063426142</v>
      </c>
      <c r="H141" s="109">
        <v>122.51920439340876</v>
      </c>
      <c r="I141" s="109">
        <v>126.32103637477016</v>
      </c>
      <c r="J141" s="109">
        <v>116.04152592919972</v>
      </c>
      <c r="K141" s="109">
        <v>148.16499607160733</v>
      </c>
      <c r="L141" s="109">
        <v>125.79658952464224</v>
      </c>
      <c r="M141" s="109">
        <v>126.78686641491656</v>
      </c>
      <c r="N141" s="109">
        <v>130.82030068361192</v>
      </c>
      <c r="O141" s="109">
        <v>118.46668189075197</v>
      </c>
      <c r="P141" s="109">
        <v>132.72716105300515</v>
      </c>
      <c r="Q141" s="109">
        <v>122.90037089049832</v>
      </c>
      <c r="R141" s="109">
        <v>153.6090901483322</v>
      </c>
      <c r="S141" s="109">
        <v>130.64309528605114</v>
      </c>
      <c r="T141" s="109">
        <v>134.68970803469927</v>
      </c>
      <c r="U141" s="109">
        <v>137.05950060136109</v>
      </c>
      <c r="V141" s="109">
        <v>125.22088606184663</v>
      </c>
    </row>
    <row r="142" spans="1:22" x14ac:dyDescent="0.75">
      <c r="A142" s="110">
        <v>38718</v>
      </c>
      <c r="B142" s="111">
        <v>131.51511209962911</v>
      </c>
      <c r="C142" s="111">
        <v>127.67128886443609</v>
      </c>
      <c r="D142" s="111">
        <v>139.68323647441417</v>
      </c>
      <c r="E142" s="111">
        <v>134.1175100561631</v>
      </c>
      <c r="F142" s="111">
        <v>129.15230662578128</v>
      </c>
      <c r="G142" s="111">
        <v>133.78721702658734</v>
      </c>
      <c r="H142" s="111">
        <v>127.5534738223058</v>
      </c>
      <c r="I142" s="111">
        <v>125.78634794739557</v>
      </c>
      <c r="J142" s="111">
        <v>118.36563038935441</v>
      </c>
      <c r="K142" s="111">
        <v>141.55537275823298</v>
      </c>
      <c r="L142" s="111">
        <v>126.25203150837706</v>
      </c>
      <c r="M142" s="111">
        <v>125.3518021110733</v>
      </c>
      <c r="N142" s="111">
        <v>129.31612161236643</v>
      </c>
      <c r="O142" s="111">
        <v>119.61275595161793</v>
      </c>
      <c r="P142" s="111">
        <v>135.33428820111808</v>
      </c>
      <c r="Q142" s="111">
        <v>133.87506118115721</v>
      </c>
      <c r="R142" s="111">
        <v>138.43514561853493</v>
      </c>
      <c r="S142" s="111">
        <v>139.36116242135381</v>
      </c>
      <c r="T142" s="111">
        <v>131.68597630225327</v>
      </c>
      <c r="U142" s="111">
        <v>136.76794730273463</v>
      </c>
      <c r="V142" s="111">
        <v>132.84728573609772</v>
      </c>
    </row>
    <row r="143" spans="1:22" x14ac:dyDescent="0.75">
      <c r="A143" s="108">
        <v>38749</v>
      </c>
      <c r="B143" s="109">
        <v>138.03251328839224</v>
      </c>
      <c r="C143" s="109">
        <v>135.37076446525694</v>
      </c>
      <c r="D143" s="109">
        <v>143.68872953755476</v>
      </c>
      <c r="E143" s="109">
        <v>142.0611565260231</v>
      </c>
      <c r="F143" s="109">
        <v>134.4606520088405</v>
      </c>
      <c r="G143" s="109">
        <v>140.77676417944934</v>
      </c>
      <c r="H143" s="109">
        <v>133.0288513869036</v>
      </c>
      <c r="I143" s="109">
        <v>128.10358836571274</v>
      </c>
      <c r="J143" s="109">
        <v>124.68684731455136</v>
      </c>
      <c r="K143" s="109">
        <v>135.36416309943064</v>
      </c>
      <c r="L143" s="109">
        <v>132.65798791592556</v>
      </c>
      <c r="M143" s="109">
        <v>124.0857775431187</v>
      </c>
      <c r="N143" s="109">
        <v>133.57016159423736</v>
      </c>
      <c r="O143" s="109">
        <v>118.2028488870385</v>
      </c>
      <c r="P143" s="109">
        <v>144.65179657017859</v>
      </c>
      <c r="Q143" s="109">
        <v>142.49337589906065</v>
      </c>
      <c r="R143" s="109">
        <v>149.23844049630421</v>
      </c>
      <c r="S143" s="109">
        <v>148.32993559942145</v>
      </c>
      <c r="T143" s="109">
        <v>141.37723498598834</v>
      </c>
      <c r="U143" s="109">
        <v>145.58116590292397</v>
      </c>
      <c r="V143" s="109">
        <v>142.91285305348035</v>
      </c>
    </row>
    <row r="144" spans="1:22" x14ac:dyDescent="0.75">
      <c r="A144" s="110">
        <v>38777</v>
      </c>
      <c r="B144" s="111">
        <v>137.75406945448697</v>
      </c>
      <c r="C144" s="111">
        <v>134.35598029234535</v>
      </c>
      <c r="D144" s="111">
        <v>144.97500892403787</v>
      </c>
      <c r="E144" s="111">
        <v>143.27465614442104</v>
      </c>
      <c r="F144" s="111">
        <v>132.39969279597329</v>
      </c>
      <c r="G144" s="111">
        <v>142.33639251631615</v>
      </c>
      <c r="H144" s="111">
        <v>129.96385776641824</v>
      </c>
      <c r="I144" s="111">
        <v>130.19700311462969</v>
      </c>
      <c r="J144" s="111">
        <v>122.80414199227609</v>
      </c>
      <c r="K144" s="111">
        <v>145.90683299963109</v>
      </c>
      <c r="L144" s="111">
        <v>136.69530206039752</v>
      </c>
      <c r="M144" s="111">
        <v>123.89466856506253</v>
      </c>
      <c r="N144" s="111">
        <v>134.98691190083861</v>
      </c>
      <c r="O144" s="111">
        <v>121.74487126330905</v>
      </c>
      <c r="P144" s="111">
        <v>142.79211368105848</v>
      </c>
      <c r="Q144" s="111">
        <v>142.05720582572488</v>
      </c>
      <c r="R144" s="111">
        <v>144.35379287364239</v>
      </c>
      <c r="S144" s="111">
        <v>147.66089220043671</v>
      </c>
      <c r="T144" s="111">
        <v>138.06970894991377</v>
      </c>
      <c r="U144" s="111">
        <v>147.23604625996785</v>
      </c>
      <c r="V144" s="111">
        <v>135.44318210182436</v>
      </c>
    </row>
    <row r="145" spans="1:22" x14ac:dyDescent="0.75">
      <c r="A145" s="108">
        <v>38808</v>
      </c>
      <c r="B145" s="109">
        <v>132.38191327429809</v>
      </c>
      <c r="C145" s="109">
        <v>126.15873206387177</v>
      </c>
      <c r="D145" s="109">
        <v>145.606173346454</v>
      </c>
      <c r="E145" s="109">
        <v>136.18375479619237</v>
      </c>
      <c r="F145" s="109">
        <v>128.73282482988202</v>
      </c>
      <c r="G145" s="109">
        <v>136.66935046463212</v>
      </c>
      <c r="H145" s="109">
        <v>125.66075764159829</v>
      </c>
      <c r="I145" s="109">
        <v>128.71823489313462</v>
      </c>
      <c r="J145" s="109">
        <v>119.3183212921557</v>
      </c>
      <c r="K145" s="109">
        <v>148.69305129521481</v>
      </c>
      <c r="L145" s="109">
        <v>134.17415641817561</v>
      </c>
      <c r="M145" s="109">
        <v>123.59947938501696</v>
      </c>
      <c r="N145" s="109">
        <v>136.15531840181029</v>
      </c>
      <c r="O145" s="109">
        <v>117.25717448277396</v>
      </c>
      <c r="P145" s="109">
        <v>134.82436552840704</v>
      </c>
      <c r="Q145" s="109">
        <v>130.71900591168247</v>
      </c>
      <c r="R145" s="109">
        <v>143.54825471394679</v>
      </c>
      <c r="S145" s="109">
        <v>137.52348704820352</v>
      </c>
      <c r="T145" s="109">
        <v>132.15505512645871</v>
      </c>
      <c r="U145" s="109">
        <v>137.01203850651333</v>
      </c>
      <c r="V145" s="109">
        <v>131.26314641414785</v>
      </c>
    </row>
    <row r="146" spans="1:22" x14ac:dyDescent="0.75">
      <c r="A146" s="110">
        <v>38838</v>
      </c>
      <c r="B146" s="111">
        <v>138.19777732434915</v>
      </c>
      <c r="C146" s="111">
        <v>131.7590170693004</v>
      </c>
      <c r="D146" s="111">
        <v>151.88014286632767</v>
      </c>
      <c r="E146" s="111">
        <v>143.93251208518268</v>
      </c>
      <c r="F146" s="111">
        <v>132.76694678070407</v>
      </c>
      <c r="G146" s="111">
        <v>142.49752091569781</v>
      </c>
      <c r="H146" s="111">
        <v>130.706456701127</v>
      </c>
      <c r="I146" s="111">
        <v>131.56575878629383</v>
      </c>
      <c r="J146" s="111">
        <v>122.25425456775994</v>
      </c>
      <c r="K146" s="111">
        <v>151.35270525067827</v>
      </c>
      <c r="L146" s="111">
        <v>139.33912174710596</v>
      </c>
      <c r="M146" s="111">
        <v>124.2520230081041</v>
      </c>
      <c r="N146" s="111">
        <v>136.74499444505585</v>
      </c>
      <c r="O146" s="111">
        <v>122.65636140973601</v>
      </c>
      <c r="P146" s="111">
        <v>142.619123016386</v>
      </c>
      <c r="Q146" s="111">
        <v>138.09552540366067</v>
      </c>
      <c r="R146" s="111">
        <v>152.23176794342729</v>
      </c>
      <c r="S146" s="111">
        <v>146.99477231056716</v>
      </c>
      <c r="T146" s="111">
        <v>138.44356262910406</v>
      </c>
      <c r="U146" s="111">
        <v>146.33253856279245</v>
      </c>
      <c r="V146" s="111">
        <v>136.07318689538766</v>
      </c>
    </row>
    <row r="147" spans="1:22" x14ac:dyDescent="0.75">
      <c r="A147" s="108">
        <v>38869</v>
      </c>
      <c r="B147" s="109">
        <v>134.39763676785623</v>
      </c>
      <c r="C147" s="109">
        <v>130.40301154824843</v>
      </c>
      <c r="D147" s="109">
        <v>142.88621535952282</v>
      </c>
      <c r="E147" s="109">
        <v>137.36580830353464</v>
      </c>
      <c r="F147" s="109">
        <v>131.42837269618948</v>
      </c>
      <c r="G147" s="109">
        <v>140.68968024247104</v>
      </c>
      <c r="H147" s="109">
        <v>123.8004052106231</v>
      </c>
      <c r="I147" s="109">
        <v>124.52310011243431</v>
      </c>
      <c r="J147" s="109">
        <v>121.7469803600915</v>
      </c>
      <c r="K147" s="109">
        <v>130.42235458616273</v>
      </c>
      <c r="L147" s="109">
        <v>127.57615384694431</v>
      </c>
      <c r="M147" s="109">
        <v>121.53911739857887</v>
      </c>
      <c r="N147" s="109">
        <v>131.15354552882377</v>
      </c>
      <c r="O147" s="109">
        <v>113.46064489276945</v>
      </c>
      <c r="P147" s="109">
        <v>140.98066120480419</v>
      </c>
      <c r="Q147" s="109">
        <v>136.17369900701971</v>
      </c>
      <c r="R147" s="109">
        <v>151.1954558750962</v>
      </c>
      <c r="S147" s="109">
        <v>143.89224460792818</v>
      </c>
      <c r="T147" s="109">
        <v>138.02120956126322</v>
      </c>
      <c r="U147" s="109">
        <v>147.04710338490256</v>
      </c>
      <c r="V147" s="109">
        <v>130.69357875585888</v>
      </c>
    </row>
    <row r="148" spans="1:22" x14ac:dyDescent="0.75">
      <c r="A148" s="110">
        <v>38899</v>
      </c>
      <c r="B148" s="111">
        <v>134.17450372155466</v>
      </c>
      <c r="C148" s="111">
        <v>128.48013882093289</v>
      </c>
      <c r="D148" s="111">
        <v>146.27502913537586</v>
      </c>
      <c r="E148" s="111">
        <v>139.72878984155261</v>
      </c>
      <c r="F148" s="111">
        <v>128.85415149310941</v>
      </c>
      <c r="G148" s="111">
        <v>137.87766809521816</v>
      </c>
      <c r="H148" s="111">
        <v>128.60556595866947</v>
      </c>
      <c r="I148" s="111">
        <v>127.9510029512146</v>
      </c>
      <c r="J148" s="111">
        <v>121.10851102651245</v>
      </c>
      <c r="K148" s="111">
        <v>142.4912982912067</v>
      </c>
      <c r="L148" s="111">
        <v>134.81676848596373</v>
      </c>
      <c r="M148" s="111">
        <v>121.46113085179024</v>
      </c>
      <c r="N148" s="111">
        <v>133.13863102022185</v>
      </c>
      <c r="O148" s="111">
        <v>120.20427633563331</v>
      </c>
      <c r="P148" s="111">
        <v>138.32350423511465</v>
      </c>
      <c r="Q148" s="111">
        <v>133.39455735054651</v>
      </c>
      <c r="R148" s="111">
        <v>148.79751636482194</v>
      </c>
      <c r="S148" s="111">
        <v>143.00347074527852</v>
      </c>
      <c r="T148" s="111">
        <v>133.78283192065552</v>
      </c>
      <c r="U148" s="111">
        <v>141.03702614521572</v>
      </c>
      <c r="V148" s="111">
        <v>134.20642570736024</v>
      </c>
    </row>
    <row r="149" spans="1:22" x14ac:dyDescent="0.75">
      <c r="A149" s="108">
        <v>38930</v>
      </c>
      <c r="B149" s="109">
        <v>128.24113085040318</v>
      </c>
      <c r="C149" s="109">
        <v>122.90480665109273</v>
      </c>
      <c r="D149" s="109">
        <v>139.58081977393783</v>
      </c>
      <c r="E149" s="109">
        <v>132.4954711399393</v>
      </c>
      <c r="F149" s="109">
        <v>124.2625797379869</v>
      </c>
      <c r="G149" s="109">
        <v>135.32525447125619</v>
      </c>
      <c r="H149" s="109">
        <v>116.78504768490731</v>
      </c>
      <c r="I149" s="109">
        <v>120.06133244631063</v>
      </c>
      <c r="J149" s="109">
        <v>117.44685668092166</v>
      </c>
      <c r="K149" s="109">
        <v>125.61709344776219</v>
      </c>
      <c r="L149" s="109">
        <v>123.48812659980992</v>
      </c>
      <c r="M149" s="109">
        <v>116.84010551215607</v>
      </c>
      <c r="N149" s="109">
        <v>127.64393115993042</v>
      </c>
      <c r="O149" s="109">
        <v>107.47713681269501</v>
      </c>
      <c r="P149" s="109">
        <v>133.69432978646486</v>
      </c>
      <c r="Q149" s="109">
        <v>126.54343996454011</v>
      </c>
      <c r="R149" s="109">
        <v>148.88997065805492</v>
      </c>
      <c r="S149" s="109">
        <v>138.50036750002556</v>
      </c>
      <c r="T149" s="109">
        <v>129.21089588854079</v>
      </c>
      <c r="U149" s="109">
        <v>140.44613667880668</v>
      </c>
      <c r="V149" s="109">
        <v>122.9903215997155</v>
      </c>
    </row>
    <row r="150" spans="1:22" x14ac:dyDescent="0.75">
      <c r="A150" s="110">
        <v>38961</v>
      </c>
      <c r="B150" s="111">
        <v>131.36352419867097</v>
      </c>
      <c r="C150" s="111">
        <v>130.01330410080567</v>
      </c>
      <c r="D150" s="111">
        <v>134.23274190663471</v>
      </c>
      <c r="E150" s="111">
        <v>134.17594499782098</v>
      </c>
      <c r="F150" s="111">
        <v>128.90616963523169</v>
      </c>
      <c r="G150" s="111">
        <v>135.95970592111914</v>
      </c>
      <c r="H150" s="111">
        <v>123.32759785025394</v>
      </c>
      <c r="I150" s="111">
        <v>125.03324298945113</v>
      </c>
      <c r="J150" s="111">
        <v>125.09838615716149</v>
      </c>
      <c r="K150" s="111">
        <v>124.89481375806659</v>
      </c>
      <c r="L150" s="111">
        <v>127.55994167153847</v>
      </c>
      <c r="M150" s="111">
        <v>122.804909830358</v>
      </c>
      <c r="N150" s="111">
        <v>131.80172650713214</v>
      </c>
      <c r="O150" s="111">
        <v>113.16740396587251</v>
      </c>
      <c r="P150" s="111">
        <v>135.5837116714842</v>
      </c>
      <c r="Q150" s="111">
        <v>133.28991606323513</v>
      </c>
      <c r="R150" s="111">
        <v>140.45802733901346</v>
      </c>
      <c r="S150" s="111">
        <v>138.58661388200932</v>
      </c>
      <c r="T150" s="111">
        <v>132.97367617181416</v>
      </c>
      <c r="U150" s="111">
        <v>138.73169219711045</v>
      </c>
      <c r="V150" s="111">
        <v>130.10106043984155</v>
      </c>
    </row>
    <row r="151" spans="1:22" x14ac:dyDescent="0.75">
      <c r="A151" s="108">
        <v>38991</v>
      </c>
      <c r="B151" s="109">
        <v>132.29467283531443</v>
      </c>
      <c r="C151" s="109">
        <v>134.60915691978738</v>
      </c>
      <c r="D151" s="109">
        <v>127.37639415580944</v>
      </c>
      <c r="E151" s="109">
        <v>138.40167002311028</v>
      </c>
      <c r="F151" s="109">
        <v>126.70309541204668</v>
      </c>
      <c r="G151" s="109">
        <v>139.3922022819466</v>
      </c>
      <c r="H151" s="109">
        <v>120.56718587612056</v>
      </c>
      <c r="I151" s="109">
        <v>123.58865497587956</v>
      </c>
      <c r="J151" s="109">
        <v>124.31347266590889</v>
      </c>
      <c r="K151" s="109">
        <v>122.04841738456727</v>
      </c>
      <c r="L151" s="109">
        <v>128.06075948584487</v>
      </c>
      <c r="M151" s="109">
        <v>119.59196080799146</v>
      </c>
      <c r="N151" s="109">
        <v>132.64639623749579</v>
      </c>
      <c r="O151" s="109">
        <v>108.56850992135847</v>
      </c>
      <c r="P151" s="109">
        <v>138.09868474160436</v>
      </c>
      <c r="Q151" s="109">
        <v>141.47294642237304</v>
      </c>
      <c r="R151" s="109">
        <v>130.92837866997087</v>
      </c>
      <c r="S151" s="109">
        <v>145.29561038128725</v>
      </c>
      <c r="T151" s="109">
        <v>131.44385181475016</v>
      </c>
      <c r="U151" s="109">
        <v>143.88940631158047</v>
      </c>
      <c r="V151" s="109">
        <v>128.56630317929529</v>
      </c>
    </row>
    <row r="152" spans="1:22" x14ac:dyDescent="0.75">
      <c r="A152" s="110">
        <v>39022</v>
      </c>
      <c r="B152" s="111">
        <v>134.61788101501884</v>
      </c>
      <c r="C152" s="111">
        <v>137.40974922005805</v>
      </c>
      <c r="D152" s="111">
        <v>128.68516107931049</v>
      </c>
      <c r="E152" s="111">
        <v>138.58725465946492</v>
      </c>
      <c r="F152" s="111">
        <v>130.96780979653087</v>
      </c>
      <c r="G152" s="111">
        <v>140.49665166437387</v>
      </c>
      <c r="H152" s="111">
        <v>125.27363937949619</v>
      </c>
      <c r="I152" s="111">
        <v>125.09244156302768</v>
      </c>
      <c r="J152" s="111">
        <v>121.87729844952182</v>
      </c>
      <c r="K152" s="111">
        <v>131.92462067922764</v>
      </c>
      <c r="L152" s="111">
        <v>130.06727120459226</v>
      </c>
      <c r="M152" s="111">
        <v>120.5512852511463</v>
      </c>
      <c r="N152" s="111">
        <v>133.0417535638195</v>
      </c>
      <c r="O152" s="111">
        <v>112.29322452973474</v>
      </c>
      <c r="P152" s="111">
        <v>140.96817398301295</v>
      </c>
      <c r="Q152" s="111">
        <v>147.76471640041555</v>
      </c>
      <c r="R152" s="111">
        <v>126.52552134603242</v>
      </c>
      <c r="S152" s="111">
        <v>144.26724362938</v>
      </c>
      <c r="T152" s="111">
        <v>137.91215949345391</v>
      </c>
      <c r="U152" s="111">
        <v>145.46658373141011</v>
      </c>
      <c r="V152" s="111">
        <v>133.92724927933713</v>
      </c>
    </row>
    <row r="153" spans="1:22" x14ac:dyDescent="0.75">
      <c r="A153" s="108">
        <v>39052</v>
      </c>
      <c r="B153" s="109">
        <v>127.50290865809288</v>
      </c>
      <c r="C153" s="109">
        <v>128.52530799269243</v>
      </c>
      <c r="D153" s="109">
        <v>125.33031007206881</v>
      </c>
      <c r="E153" s="109">
        <v>131.15876400491098</v>
      </c>
      <c r="F153" s="109">
        <v>124.19511418535004</v>
      </c>
      <c r="G153" s="109">
        <v>132.45186912526975</v>
      </c>
      <c r="H153" s="109">
        <v>119.60308027198587</v>
      </c>
      <c r="I153" s="109">
        <v>121.3085294905446</v>
      </c>
      <c r="J153" s="109">
        <v>118.37352944465746</v>
      </c>
      <c r="K153" s="109">
        <v>127.54540458805479</v>
      </c>
      <c r="L153" s="109">
        <v>125.43237328851231</v>
      </c>
      <c r="M153" s="109">
        <v>117.58657539941859</v>
      </c>
      <c r="N153" s="109">
        <v>127.72690230978236</v>
      </c>
      <c r="O153" s="109">
        <v>111.04099520995551</v>
      </c>
      <c r="P153" s="109">
        <v>131.63249476979172</v>
      </c>
      <c r="Q153" s="109">
        <v>135.29316035804908</v>
      </c>
      <c r="R153" s="109">
        <v>123.85358039474482</v>
      </c>
      <c r="S153" s="109">
        <v>134.97635781584344</v>
      </c>
      <c r="T153" s="109">
        <v>128.60080670930432</v>
      </c>
      <c r="U153" s="109">
        <v>135.60184700226137</v>
      </c>
      <c r="V153" s="109">
        <v>125.3111369800061</v>
      </c>
    </row>
    <row r="154" spans="1:22" x14ac:dyDescent="0.75">
      <c r="A154" s="110">
        <v>39083</v>
      </c>
      <c r="B154" s="111">
        <v>133.88740259856695</v>
      </c>
      <c r="C154" s="111">
        <v>130.00989334255553</v>
      </c>
      <c r="D154" s="111">
        <v>142.12710976759124</v>
      </c>
      <c r="E154" s="111">
        <v>136.61743086455363</v>
      </c>
      <c r="F154" s="111">
        <v>131.24437805245665</v>
      </c>
      <c r="G154" s="111">
        <v>137.94498085439352</v>
      </c>
      <c r="H154" s="111">
        <v>127.18478697907946</v>
      </c>
      <c r="I154" s="111">
        <v>136.74748817129165</v>
      </c>
      <c r="J154" s="111">
        <v>130.20789328417979</v>
      </c>
      <c r="K154" s="111">
        <v>150.64412730640436</v>
      </c>
      <c r="L154" s="111">
        <v>138.39210260193076</v>
      </c>
      <c r="M154" s="111">
        <v>135.16436644176457</v>
      </c>
      <c r="N154" s="111">
        <v>141.49134361885905</v>
      </c>
      <c r="O154" s="111">
        <v>128.81237479066007</v>
      </c>
      <c r="P154" s="111">
        <v>131.98067888341714</v>
      </c>
      <c r="Q154" s="111">
        <v>129.87789338147266</v>
      </c>
      <c r="R154" s="111">
        <v>136.44909807504916</v>
      </c>
      <c r="S154" s="111">
        <v>135.43431637296885</v>
      </c>
      <c r="T154" s="111">
        <v>128.63105245958471</v>
      </c>
      <c r="U154" s="111">
        <v>135.58073901141648</v>
      </c>
      <c r="V154" s="111">
        <v>126.09972843802572</v>
      </c>
    </row>
    <row r="155" spans="1:22" x14ac:dyDescent="0.75">
      <c r="A155" s="108">
        <v>39114</v>
      </c>
      <c r="B155" s="109">
        <v>134.38551727460811</v>
      </c>
      <c r="C155" s="109">
        <v>132.24486040930969</v>
      </c>
      <c r="D155" s="109">
        <v>138.93441311336721</v>
      </c>
      <c r="E155" s="109">
        <v>137.57855565816084</v>
      </c>
      <c r="F155" s="109">
        <v>131.35593001007865</v>
      </c>
      <c r="G155" s="109">
        <v>138.46032931677951</v>
      </c>
      <c r="H155" s="109">
        <v>127.46806066839287</v>
      </c>
      <c r="I155" s="109">
        <v>138.16947117581503</v>
      </c>
      <c r="J155" s="109">
        <v>133.96033217073366</v>
      </c>
      <c r="K155" s="109">
        <v>147.11389156161295</v>
      </c>
      <c r="L155" s="109">
        <v>140.07758240549813</v>
      </c>
      <c r="M155" s="109">
        <v>136.40285436240569</v>
      </c>
      <c r="N155" s="109">
        <v>142.4148473692369</v>
      </c>
      <c r="O155" s="109">
        <v>130.89199905125759</v>
      </c>
      <c r="P155" s="109">
        <v>131.86288134047015</v>
      </c>
      <c r="Q155" s="109">
        <v>131.10121256836038</v>
      </c>
      <c r="R155" s="109">
        <v>133.48142748120338</v>
      </c>
      <c r="S155" s="109">
        <v>135.91253782660266</v>
      </c>
      <c r="T155" s="109">
        <v>127.99131377519394</v>
      </c>
      <c r="U155" s="109">
        <v>135.82398394847456</v>
      </c>
      <c r="V155" s="109">
        <v>125.18543507981639</v>
      </c>
    </row>
    <row r="156" spans="1:22" x14ac:dyDescent="0.75">
      <c r="A156" s="110">
        <v>39142</v>
      </c>
      <c r="B156" s="111">
        <v>127.86919982766956</v>
      </c>
      <c r="C156" s="111">
        <v>123.1248720315819</v>
      </c>
      <c r="D156" s="111">
        <v>137.95089639435582</v>
      </c>
      <c r="E156" s="111">
        <v>131.53431041103687</v>
      </c>
      <c r="F156" s="111">
        <v>124.36546442944977</v>
      </c>
      <c r="G156" s="111">
        <v>129.89395532597479</v>
      </c>
      <c r="H156" s="111">
        <v>124.14137012381704</v>
      </c>
      <c r="I156" s="111">
        <v>132.36628874786535</v>
      </c>
      <c r="J156" s="111">
        <v>123.69956480783196</v>
      </c>
      <c r="K156" s="111">
        <v>150.7830771204363</v>
      </c>
      <c r="L156" s="111">
        <v>134.23979372161244</v>
      </c>
      <c r="M156" s="111">
        <v>130.53523176376734</v>
      </c>
      <c r="N156" s="111">
        <v>136.87142991099998</v>
      </c>
      <c r="O156" s="111">
        <v>124.59360318823578</v>
      </c>
      <c r="P156" s="111">
        <v>124.87114054753901</v>
      </c>
      <c r="Q156" s="111">
        <v>122.74174351408185</v>
      </c>
      <c r="R156" s="111">
        <v>129.39610924363549</v>
      </c>
      <c r="S156" s="111">
        <v>129.73065487065315</v>
      </c>
      <c r="T156" s="111">
        <v>120.25228620657138</v>
      </c>
      <c r="U156" s="111">
        <v>125.24230560262465</v>
      </c>
      <c r="V156" s="111">
        <v>123.83988141420456</v>
      </c>
    </row>
    <row r="157" spans="1:22" x14ac:dyDescent="0.75">
      <c r="A157" s="108">
        <v>39173</v>
      </c>
      <c r="B157" s="109">
        <v>127.97018731654856</v>
      </c>
      <c r="C157" s="109">
        <v>124.25175311718175</v>
      </c>
      <c r="D157" s="109">
        <v>135.87185999020301</v>
      </c>
      <c r="E157" s="109">
        <v>134.43099516490449</v>
      </c>
      <c r="F157" s="109">
        <v>122.0589784031411</v>
      </c>
      <c r="G157" s="109">
        <v>133.80457244701955</v>
      </c>
      <c r="H157" s="109">
        <v>118.13834550485026</v>
      </c>
      <c r="I157" s="109">
        <v>135.81100830581494</v>
      </c>
      <c r="J157" s="109">
        <v>127.36149220694321</v>
      </c>
      <c r="K157" s="109">
        <v>153.76623001591733</v>
      </c>
      <c r="L157" s="109">
        <v>139.6918448138839</v>
      </c>
      <c r="M157" s="109">
        <v>132.45383214081306</v>
      </c>
      <c r="N157" s="109">
        <v>142.50568986658263</v>
      </c>
      <c r="O157" s="109">
        <v>124.2121630267585</v>
      </c>
      <c r="P157" s="109">
        <v>122.74297332370429</v>
      </c>
      <c r="Q157" s="109">
        <v>122.17859372400743</v>
      </c>
      <c r="R157" s="109">
        <v>123.94227997306014</v>
      </c>
      <c r="S157" s="109">
        <v>130.9237620655849</v>
      </c>
      <c r="T157" s="109">
        <v>115.12907591135978</v>
      </c>
      <c r="U157" s="109">
        <v>128.00382750064415</v>
      </c>
      <c r="V157" s="109">
        <v>114.08913382357809</v>
      </c>
    </row>
    <row r="158" spans="1:22" x14ac:dyDescent="0.75">
      <c r="A158" s="110">
        <v>39203</v>
      </c>
      <c r="B158" s="111">
        <v>126.49204802548337</v>
      </c>
      <c r="C158" s="111">
        <v>122.52818219500278</v>
      </c>
      <c r="D158" s="111">
        <v>134.91526291525454</v>
      </c>
      <c r="E158" s="111">
        <v>133.88565087148169</v>
      </c>
      <c r="F158" s="111">
        <v>119.45684521253543</v>
      </c>
      <c r="G158" s="111">
        <v>130.83447158481107</v>
      </c>
      <c r="H158" s="111">
        <v>119.09395560416957</v>
      </c>
      <c r="I158" s="111">
        <v>136.67084263179765</v>
      </c>
      <c r="J158" s="111">
        <v>130.10081109123013</v>
      </c>
      <c r="K158" s="111">
        <v>150.63215965550359</v>
      </c>
      <c r="L158" s="111">
        <v>140.27474448703245</v>
      </c>
      <c r="M158" s="111">
        <v>133.27121393432526</v>
      </c>
      <c r="N158" s="111">
        <v>141.91353178727428</v>
      </c>
      <c r="O158" s="111">
        <v>127.51913590680316</v>
      </c>
      <c r="P158" s="111">
        <v>119.70618495460717</v>
      </c>
      <c r="Q158" s="111">
        <v>117.47976293085122</v>
      </c>
      <c r="R158" s="111">
        <v>124.43733175508851</v>
      </c>
      <c r="S158" s="111">
        <v>129.62625512778115</v>
      </c>
      <c r="T158" s="111">
        <v>110.24726606467553</v>
      </c>
      <c r="U158" s="111">
        <v>123.44843144983557</v>
      </c>
      <c r="V158" s="111">
        <v>113.47716873574717</v>
      </c>
    </row>
    <row r="159" spans="1:22" x14ac:dyDescent="0.75">
      <c r="A159" s="108">
        <v>39234</v>
      </c>
      <c r="B159" s="109">
        <v>129.76636913023995</v>
      </c>
      <c r="C159" s="109">
        <v>122.66097576189975</v>
      </c>
      <c r="D159" s="109">
        <v>144.86533003796288</v>
      </c>
      <c r="E159" s="109">
        <v>133.51291702912795</v>
      </c>
      <c r="F159" s="109">
        <v>126.3862557471252</v>
      </c>
      <c r="G159" s="109">
        <v>133.33819360905093</v>
      </c>
      <c r="H159" s="109">
        <v>123.75000886672274</v>
      </c>
      <c r="I159" s="109">
        <v>138.4121724669937</v>
      </c>
      <c r="J159" s="109">
        <v>130.08913755939091</v>
      </c>
      <c r="K159" s="109">
        <v>156.09862164564956</v>
      </c>
      <c r="L159" s="109">
        <v>141.36192580966627</v>
      </c>
      <c r="M159" s="109">
        <v>135.87429238366806</v>
      </c>
      <c r="N159" s="109">
        <v>143.21123150592265</v>
      </c>
      <c r="O159" s="109">
        <v>130.35979037377797</v>
      </c>
      <c r="P159" s="109">
        <v>124.0025002390708</v>
      </c>
      <c r="Q159" s="109">
        <v>117.70886789690564</v>
      </c>
      <c r="R159" s="109">
        <v>137.37646896617176</v>
      </c>
      <c r="S159" s="109">
        <v>128.28024450876904</v>
      </c>
      <c r="T159" s="109">
        <v>120.06089798942998</v>
      </c>
      <c r="U159" s="109">
        <v>126.75616834446978</v>
      </c>
      <c r="V159" s="109">
        <v>119.34348786201923</v>
      </c>
    </row>
    <row r="160" spans="1:22" x14ac:dyDescent="0.75">
      <c r="A160" s="110">
        <v>39264</v>
      </c>
      <c r="B160" s="111">
        <v>130.11619905192947</v>
      </c>
      <c r="C160" s="111">
        <v>124.57736135462403</v>
      </c>
      <c r="D160" s="111">
        <v>141.88622915870357</v>
      </c>
      <c r="E160" s="111">
        <v>132.97626150837451</v>
      </c>
      <c r="F160" s="111">
        <v>127.31653442847326</v>
      </c>
      <c r="G160" s="111">
        <v>132.02123676832713</v>
      </c>
      <c r="H160" s="111">
        <v>126.86315144215661</v>
      </c>
      <c r="I160" s="111">
        <v>140.19094301314513</v>
      </c>
      <c r="J160" s="111">
        <v>133.38362736438296</v>
      </c>
      <c r="K160" s="111">
        <v>154.65648876676471</v>
      </c>
      <c r="L160" s="111">
        <v>141.36244807241908</v>
      </c>
      <c r="M160" s="111">
        <v>139.08456151371911</v>
      </c>
      <c r="N160" s="111">
        <v>143.90299849921459</v>
      </c>
      <c r="O160" s="111">
        <v>133.87653756805213</v>
      </c>
      <c r="P160" s="111">
        <v>123.39970307778572</v>
      </c>
      <c r="Q160" s="111">
        <v>118.70651734811806</v>
      </c>
      <c r="R160" s="111">
        <v>133.37272275332947</v>
      </c>
      <c r="S160" s="111">
        <v>127.38547046567813</v>
      </c>
      <c r="T160" s="111">
        <v>119.47118303830936</v>
      </c>
      <c r="U160" s="111">
        <v>124.10006228106882</v>
      </c>
      <c r="V160" s="111">
        <v>122.1875606915596</v>
      </c>
    </row>
    <row r="161" spans="1:22" x14ac:dyDescent="0.75">
      <c r="A161" s="108">
        <v>39295</v>
      </c>
      <c r="B161" s="109">
        <v>130.30386837695116</v>
      </c>
      <c r="C161" s="109">
        <v>124.79791626208848</v>
      </c>
      <c r="D161" s="109">
        <v>142.00401662103431</v>
      </c>
      <c r="E161" s="109">
        <v>135.15662549788726</v>
      </c>
      <c r="F161" s="109">
        <v>125.78466495522517</v>
      </c>
      <c r="G161" s="109">
        <v>133.75077978796165</v>
      </c>
      <c r="H161" s="109">
        <v>124.49857658378232</v>
      </c>
      <c r="I161" s="109">
        <v>136.44396463330486</v>
      </c>
      <c r="J161" s="109">
        <v>129.09332147619023</v>
      </c>
      <c r="K161" s="109">
        <v>152.06408134217344</v>
      </c>
      <c r="L161" s="109">
        <v>139.11182231114421</v>
      </c>
      <c r="M161" s="109">
        <v>133.92934220579968</v>
      </c>
      <c r="N161" s="109">
        <v>141.58249280882808</v>
      </c>
      <c r="O161" s="109">
        <v>127.49969571443651</v>
      </c>
      <c r="P161" s="109">
        <v>126.21047087271533</v>
      </c>
      <c r="Q161" s="109">
        <v>121.93431278602064</v>
      </c>
      <c r="R161" s="109">
        <v>135.29730680694155</v>
      </c>
      <c r="S161" s="109">
        <v>132.51982762238265</v>
      </c>
      <c r="T161" s="109">
        <v>120.35488012150884</v>
      </c>
      <c r="U161" s="109">
        <v>128.52963777405068</v>
      </c>
      <c r="V161" s="109">
        <v>122.49783049667953</v>
      </c>
    </row>
    <row r="162" spans="1:22" x14ac:dyDescent="0.75">
      <c r="A162" s="110">
        <v>39326</v>
      </c>
      <c r="B162" s="111">
        <v>131.81173667647997</v>
      </c>
      <c r="C162" s="111">
        <v>126.22904164170099</v>
      </c>
      <c r="D162" s="111">
        <v>143.67496362538532</v>
      </c>
      <c r="E162" s="111">
        <v>139.06578651986513</v>
      </c>
      <c r="F162" s="111">
        <v>124.88501927786064</v>
      </c>
      <c r="G162" s="111">
        <v>137.55559772634183</v>
      </c>
      <c r="H162" s="111">
        <v>122.53488707396228</v>
      </c>
      <c r="I162" s="111">
        <v>141.09090552738701</v>
      </c>
      <c r="J162" s="111">
        <v>133.52877612696562</v>
      </c>
      <c r="K162" s="111">
        <v>157.16043050328241</v>
      </c>
      <c r="L162" s="111">
        <v>147.21159371772487</v>
      </c>
      <c r="M162" s="111">
        <v>135.39534914035124</v>
      </c>
      <c r="N162" s="111">
        <v>146.78346162590199</v>
      </c>
      <c r="O162" s="111">
        <v>131.62090803490716</v>
      </c>
      <c r="P162" s="111">
        <v>125.62562410920862</v>
      </c>
      <c r="Q162" s="111">
        <v>121.36255198485789</v>
      </c>
      <c r="R162" s="111">
        <v>134.68465237345393</v>
      </c>
      <c r="S162" s="111">
        <v>133.63524838795865</v>
      </c>
      <c r="T162" s="111">
        <v>117.87813270286688</v>
      </c>
      <c r="U162" s="111">
        <v>131.40368845996841</v>
      </c>
      <c r="V162" s="111">
        <v>116.47753976666569</v>
      </c>
    </row>
    <row r="163" spans="1:22" x14ac:dyDescent="0.75">
      <c r="A163" s="108">
        <v>39356</v>
      </c>
      <c r="B163" s="109">
        <v>133.34160193160105</v>
      </c>
      <c r="C163" s="109">
        <v>126.56637576148951</v>
      </c>
      <c r="D163" s="109">
        <v>147.73895754308805</v>
      </c>
      <c r="E163" s="109">
        <v>140.13896654354429</v>
      </c>
      <c r="F163" s="109">
        <v>127.09225440491413</v>
      </c>
      <c r="G163" s="109">
        <v>137.68354135860773</v>
      </c>
      <c r="H163" s="109">
        <v>126.00552569679402</v>
      </c>
      <c r="I163" s="109">
        <v>147.01526941244597</v>
      </c>
      <c r="J163" s="109">
        <v>142.0066798331101</v>
      </c>
      <c r="K163" s="109">
        <v>157.65852226853468</v>
      </c>
      <c r="L163" s="109">
        <v>154.47790276194539</v>
      </c>
      <c r="M163" s="109">
        <v>140.09429515517687</v>
      </c>
      <c r="N163" s="109">
        <v>151.40758323739252</v>
      </c>
      <c r="O163" s="109">
        <v>139.22036427876</v>
      </c>
      <c r="P163" s="109">
        <v>124.22582361103778</v>
      </c>
      <c r="Q163" s="109">
        <v>116.27283971374246</v>
      </c>
      <c r="R163" s="109">
        <v>141.12591439279029</v>
      </c>
      <c r="S163" s="109">
        <v>130.57967573127689</v>
      </c>
      <c r="T163" s="109">
        <v>118.42422723807229</v>
      </c>
      <c r="U163" s="109">
        <v>128.53418010608451</v>
      </c>
      <c r="V163" s="109">
        <v>117.19563330881671</v>
      </c>
    </row>
    <row r="164" spans="1:22" x14ac:dyDescent="0.75">
      <c r="A164" s="110">
        <v>39387</v>
      </c>
      <c r="B164" s="111">
        <v>136.2540767646513</v>
      </c>
      <c r="C164" s="111">
        <v>131.41386986120614</v>
      </c>
      <c r="D164" s="111">
        <v>146.53951643447226</v>
      </c>
      <c r="E164" s="111">
        <v>143.84358089772203</v>
      </c>
      <c r="F164" s="111">
        <v>128.9543680209668</v>
      </c>
      <c r="G164" s="111">
        <v>139.28290302122753</v>
      </c>
      <c r="H164" s="111">
        <v>131.07028641316163</v>
      </c>
      <c r="I164" s="111">
        <v>150.14250182137482</v>
      </c>
      <c r="J164" s="111">
        <v>144.08904863300251</v>
      </c>
      <c r="K164" s="111">
        <v>163.00608984666593</v>
      </c>
      <c r="L164" s="111">
        <v>153.41672633581825</v>
      </c>
      <c r="M164" s="111">
        <v>147.04996050702934</v>
      </c>
      <c r="N164" s="111">
        <v>154.09140639218467</v>
      </c>
      <c r="O164" s="111">
        <v>143.22251505883207</v>
      </c>
      <c r="P164" s="111">
        <v>126.99512672683565</v>
      </c>
      <c r="Q164" s="111">
        <v>122.96375068000859</v>
      </c>
      <c r="R164" s="111">
        <v>135.56180082634313</v>
      </c>
      <c r="S164" s="111">
        <v>137.46148393899122</v>
      </c>
      <c r="T164" s="111">
        <v>116.89063969692508</v>
      </c>
      <c r="U164" s="111">
        <v>129.41056744058943</v>
      </c>
      <c r="V164" s="111">
        <v>122.96880064938131</v>
      </c>
    </row>
    <row r="165" spans="1:22" x14ac:dyDescent="0.75">
      <c r="A165" s="108">
        <v>39417</v>
      </c>
      <c r="B165" s="109">
        <v>139.90031433057464</v>
      </c>
      <c r="C165" s="109">
        <v>137.36367166341938</v>
      </c>
      <c r="D165" s="109">
        <v>145.29067999827956</v>
      </c>
      <c r="E165" s="109">
        <v>141.18954751067506</v>
      </c>
      <c r="F165" s="109">
        <v>138.7481171023372</v>
      </c>
      <c r="G165" s="109">
        <v>143.79075641675951</v>
      </c>
      <c r="H165" s="109">
        <v>133.47342563555839</v>
      </c>
      <c r="I165" s="109">
        <v>145.78908882490779</v>
      </c>
      <c r="J165" s="109">
        <v>143.5623370252365</v>
      </c>
      <c r="K165" s="109">
        <v>150.52093639920929</v>
      </c>
      <c r="L165" s="109">
        <v>147.52191348681018</v>
      </c>
      <c r="M165" s="109">
        <v>144.22808669967014</v>
      </c>
      <c r="N165" s="109">
        <v>151.09605459680753</v>
      </c>
      <c r="O165" s="109">
        <v>136.93122137111584</v>
      </c>
      <c r="P165" s="109">
        <v>135.97446466768588</v>
      </c>
      <c r="Q165" s="109">
        <v>133.23122808887464</v>
      </c>
      <c r="R165" s="109">
        <v>141.80384239765974</v>
      </c>
      <c r="S165" s="109">
        <v>136.96797019325163</v>
      </c>
      <c r="T165" s="109">
        <v>135.09480403744857</v>
      </c>
      <c r="U165" s="109">
        <v>138.92055763006081</v>
      </c>
      <c r="V165" s="109">
        <v>131.16822847852006</v>
      </c>
    </row>
    <row r="166" spans="1:22" x14ac:dyDescent="0.75">
      <c r="A166" s="110">
        <v>39448</v>
      </c>
      <c r="B166" s="111">
        <v>142.61358088127164</v>
      </c>
      <c r="C166" s="111">
        <v>140.21983583727032</v>
      </c>
      <c r="D166" s="111">
        <v>147.70028909977444</v>
      </c>
      <c r="E166" s="111">
        <v>147.57012361823288</v>
      </c>
      <c r="F166" s="111">
        <v>137.93963030495721</v>
      </c>
      <c r="G166" s="111">
        <v>144.61376348002815</v>
      </c>
      <c r="H166" s="111">
        <v>139.45372780373043</v>
      </c>
      <c r="I166" s="111">
        <v>153.63992199691734</v>
      </c>
      <c r="J166" s="111">
        <v>150.17395907149509</v>
      </c>
      <c r="K166" s="111">
        <v>161.00509321343964</v>
      </c>
      <c r="L166" s="111">
        <v>157.93946587400092</v>
      </c>
      <c r="M166" s="111">
        <v>149.61126401829861</v>
      </c>
      <c r="N166" s="111">
        <v>158.3568027950331</v>
      </c>
      <c r="O166" s="111">
        <v>146.25679104738506</v>
      </c>
      <c r="P166" s="111">
        <v>135.26268680417451</v>
      </c>
      <c r="Q166" s="111">
        <v>133.58375368112047</v>
      </c>
      <c r="R166" s="111">
        <v>138.83041969066431</v>
      </c>
      <c r="S166" s="111">
        <v>140.65722878105419</v>
      </c>
      <c r="T166" s="111">
        <v>130.15854116272959</v>
      </c>
      <c r="U166" s="111">
        <v>135.45173727002486</v>
      </c>
      <c r="V166" s="111">
        <v>134.91835230796067</v>
      </c>
    </row>
    <row r="167" spans="1:22" x14ac:dyDescent="0.75">
      <c r="A167" s="108">
        <v>39479</v>
      </c>
      <c r="B167" s="109">
        <v>146.90291027820936</v>
      </c>
      <c r="C167" s="109">
        <v>143.63472600189107</v>
      </c>
      <c r="D167" s="109">
        <v>153.84780186538569</v>
      </c>
      <c r="E167" s="109">
        <v>149.1476085970834</v>
      </c>
      <c r="F167" s="109">
        <v>144.89078203332315</v>
      </c>
      <c r="G167" s="109">
        <v>149.87805782900014</v>
      </c>
      <c r="H167" s="109">
        <v>141.96259187234824</v>
      </c>
      <c r="I167" s="109">
        <v>153.55208405863988</v>
      </c>
      <c r="J167" s="109">
        <v>149.03457491988263</v>
      </c>
      <c r="K167" s="109">
        <v>163.15179097849904</v>
      </c>
      <c r="L167" s="109">
        <v>155.23483164952265</v>
      </c>
      <c r="M167" s="109">
        <v>152.0499562493915</v>
      </c>
      <c r="N167" s="109">
        <v>157.26164305968976</v>
      </c>
      <c r="O167" s="109">
        <v>147.13516173552711</v>
      </c>
      <c r="P167" s="109">
        <v>142.47012775792231</v>
      </c>
      <c r="Q167" s="109">
        <v>140.03482672323</v>
      </c>
      <c r="R167" s="109">
        <v>147.64514245664344</v>
      </c>
      <c r="S167" s="109">
        <v>145.08945989545725</v>
      </c>
      <c r="T167" s="109">
        <v>140.11799922261088</v>
      </c>
      <c r="U167" s="109">
        <v>144.95566767520705</v>
      </c>
      <c r="V167" s="109">
        <v>138.5142119635623</v>
      </c>
    </row>
    <row r="168" spans="1:22" x14ac:dyDescent="0.75">
      <c r="A168" s="110">
        <v>39508</v>
      </c>
      <c r="B168" s="111">
        <v>147.72192603288417</v>
      </c>
      <c r="C168" s="111">
        <v>145.98202658339676</v>
      </c>
      <c r="D168" s="111">
        <v>151.41921236304489</v>
      </c>
      <c r="E168" s="111">
        <v>153.72203682505082</v>
      </c>
      <c r="F168" s="111">
        <v>142.27966493355234</v>
      </c>
      <c r="G168" s="111">
        <v>151.42436129194365</v>
      </c>
      <c r="H168" s="111">
        <v>141.4675745048132</v>
      </c>
      <c r="I168" s="111">
        <v>153.74755553794412</v>
      </c>
      <c r="J168" s="111">
        <v>150.05593355926152</v>
      </c>
      <c r="K168" s="111">
        <v>161.59225224264461</v>
      </c>
      <c r="L168" s="111">
        <v>158.8877515072239</v>
      </c>
      <c r="M168" s="111">
        <v>148.97701415627404</v>
      </c>
      <c r="N168" s="111">
        <v>158.41207651726722</v>
      </c>
      <c r="O168" s="111">
        <v>145.60408458681729</v>
      </c>
      <c r="P168" s="111">
        <v>143.70483969617752</v>
      </c>
      <c r="Q168" s="111">
        <v>143.26608859948689</v>
      </c>
      <c r="R168" s="111">
        <v>144.63718577664511</v>
      </c>
      <c r="S168" s="111">
        <v>150.27822703693545</v>
      </c>
      <c r="T168" s="111">
        <v>137.81476545173788</v>
      </c>
      <c r="U168" s="111">
        <v>146.76588447506128</v>
      </c>
      <c r="V168" s="111">
        <v>138.70990111681047</v>
      </c>
    </row>
    <row r="169" spans="1:22" x14ac:dyDescent="0.75">
      <c r="A169" s="108">
        <v>39539</v>
      </c>
      <c r="B169" s="109">
        <v>148.56498517325616</v>
      </c>
      <c r="C169" s="109">
        <v>144.41857142426727</v>
      </c>
      <c r="D169" s="109">
        <v>157.37611438985755</v>
      </c>
      <c r="E169" s="109">
        <v>153.34411539079235</v>
      </c>
      <c r="F169" s="109">
        <v>143.98649441776342</v>
      </c>
      <c r="G169" s="109">
        <v>150.29439940151426</v>
      </c>
      <c r="H169" s="109">
        <v>145.67390311267263</v>
      </c>
      <c r="I169" s="109">
        <v>157.12591359030654</v>
      </c>
      <c r="J169" s="109">
        <v>153.77132764528756</v>
      </c>
      <c r="K169" s="109">
        <v>164.25440872347187</v>
      </c>
      <c r="L169" s="109">
        <v>160.25978661075635</v>
      </c>
      <c r="M169" s="109">
        <v>154.20629573934161</v>
      </c>
      <c r="N169" s="109">
        <v>160.23026344850769</v>
      </c>
      <c r="O169" s="109">
        <v>151.93276428010162</v>
      </c>
      <c r="P169" s="109">
        <v>142.85769956188923</v>
      </c>
      <c r="Q169" s="109">
        <v>138.18340061025373</v>
      </c>
      <c r="R169" s="109">
        <v>152.79058483411464</v>
      </c>
      <c r="S169" s="109">
        <v>148.73366791081634</v>
      </c>
      <c r="T169" s="109">
        <v>137.1732935367113</v>
      </c>
      <c r="U169" s="109">
        <v>143.67049003685196</v>
      </c>
      <c r="V169" s="109">
        <v>141.50132900105331</v>
      </c>
    </row>
    <row r="170" spans="1:22" x14ac:dyDescent="0.75">
      <c r="A170" s="110">
        <v>39569</v>
      </c>
      <c r="B170" s="111">
        <v>147.36328037268075</v>
      </c>
      <c r="C170" s="111">
        <v>144.29279657480842</v>
      </c>
      <c r="D170" s="111">
        <v>153.88805844315942</v>
      </c>
      <c r="E170" s="111">
        <v>154.0406995092182</v>
      </c>
      <c r="F170" s="111">
        <v>140.89373937072421</v>
      </c>
      <c r="G170" s="111">
        <v>149.67776451180708</v>
      </c>
      <c r="H170" s="111">
        <v>143.40452203542108</v>
      </c>
      <c r="I170" s="111">
        <v>155.12880435657868</v>
      </c>
      <c r="J170" s="111">
        <v>152.52306837498446</v>
      </c>
      <c r="K170" s="111">
        <v>160.66599331746636</v>
      </c>
      <c r="L170" s="111">
        <v>160.93266599332736</v>
      </c>
      <c r="M170" s="111">
        <v>149.58669774363781</v>
      </c>
      <c r="N170" s="111">
        <v>159.52240163213497</v>
      </c>
      <c r="O170" s="111">
        <v>147.6313145546774</v>
      </c>
      <c r="P170" s="111">
        <v>142.18626438341545</v>
      </c>
      <c r="Q170" s="111">
        <v>138.80594870802437</v>
      </c>
      <c r="R170" s="111">
        <v>149.36943519362146</v>
      </c>
      <c r="S170" s="111">
        <v>149.44605518647879</v>
      </c>
      <c r="T170" s="111">
        <v>135.09843378878179</v>
      </c>
      <c r="U170" s="111">
        <v>143.11467309825517</v>
      </c>
      <c r="V170" s="111">
        <v>140.58666035591685</v>
      </c>
    </row>
    <row r="171" spans="1:22" x14ac:dyDescent="0.75">
      <c r="A171" s="108">
        <v>39600</v>
      </c>
      <c r="B171" s="109">
        <v>142.58911678714838</v>
      </c>
      <c r="C171" s="109">
        <v>139.0836964948063</v>
      </c>
      <c r="D171" s="109">
        <v>150.0381349083753</v>
      </c>
      <c r="E171" s="109">
        <v>143.63505372136251</v>
      </c>
      <c r="F171" s="109">
        <v>141.687457082045</v>
      </c>
      <c r="G171" s="109">
        <v>147.318965951118</v>
      </c>
      <c r="H171" s="109">
        <v>134.52986993462181</v>
      </c>
      <c r="I171" s="109">
        <v>152.21742627762364</v>
      </c>
      <c r="J171" s="109">
        <v>148.61292016830276</v>
      </c>
      <c r="K171" s="109">
        <v>159.87700175993052</v>
      </c>
      <c r="L171" s="109">
        <v>152.99153091105998</v>
      </c>
      <c r="M171" s="109">
        <v>151.56237980512091</v>
      </c>
      <c r="N171" s="109">
        <v>159.68276162452355</v>
      </c>
      <c r="O171" s="109">
        <v>139.39935929863134</v>
      </c>
      <c r="P171" s="109">
        <v>136.1702437934982</v>
      </c>
      <c r="Q171" s="109">
        <v>132.73088071247531</v>
      </c>
      <c r="R171" s="109">
        <v>143.47889034067182</v>
      </c>
      <c r="S171" s="109">
        <v>137.39740226156422</v>
      </c>
      <c r="T171" s="109">
        <v>135.10417526666109</v>
      </c>
      <c r="U171" s="109">
        <v>139.07643550218097</v>
      </c>
      <c r="V171" s="109">
        <v>131.28354369194881</v>
      </c>
    </row>
    <row r="172" spans="1:22" x14ac:dyDescent="0.75">
      <c r="A172" s="110">
        <v>39630</v>
      </c>
      <c r="B172" s="111">
        <v>131.22964767353238</v>
      </c>
      <c r="C172" s="111">
        <v>127.03832817430879</v>
      </c>
      <c r="D172" s="111">
        <v>140.13620160938257</v>
      </c>
      <c r="E172" s="111">
        <v>137.08912613878292</v>
      </c>
      <c r="F172" s="111">
        <v>125.76612231702018</v>
      </c>
      <c r="G172" s="111">
        <v>137.43514592079688</v>
      </c>
      <c r="H172" s="111">
        <v>121.07372872449847</v>
      </c>
      <c r="I172" s="111">
        <v>140.15929879898596</v>
      </c>
      <c r="J172" s="111">
        <v>136.80810177437041</v>
      </c>
      <c r="K172" s="111">
        <v>147.28059247629395</v>
      </c>
      <c r="L172" s="111">
        <v>145.58682144864773</v>
      </c>
      <c r="M172" s="111">
        <v>134.97020308980908</v>
      </c>
      <c r="N172" s="111">
        <v>146.55426274233972</v>
      </c>
      <c r="O172" s="111">
        <v>129.10236871013484</v>
      </c>
      <c r="P172" s="111">
        <v>125.27654692323003</v>
      </c>
      <c r="Q172" s="111">
        <v>120.52514577426771</v>
      </c>
      <c r="R172" s="111">
        <v>135.37327436477497</v>
      </c>
      <c r="S172" s="111">
        <v>131.42399593220637</v>
      </c>
      <c r="T172" s="111">
        <v>119.63006846849426</v>
      </c>
      <c r="U172" s="111">
        <v>131.35573470643499</v>
      </c>
      <c r="V172" s="111">
        <v>115.72130206740755</v>
      </c>
    </row>
    <row r="173" spans="1:22" x14ac:dyDescent="0.75">
      <c r="A173" s="108">
        <v>39661</v>
      </c>
      <c r="B173" s="109">
        <v>137.0500263558398</v>
      </c>
      <c r="C173" s="109">
        <v>130.70839746003753</v>
      </c>
      <c r="D173" s="109">
        <v>150.52598775941962</v>
      </c>
      <c r="E173" s="109">
        <v>142.59448782320368</v>
      </c>
      <c r="F173" s="109">
        <v>131.76716193552238</v>
      </c>
      <c r="G173" s="109">
        <v>141.5167273832912</v>
      </c>
      <c r="H173" s="109">
        <v>130.28848068071375</v>
      </c>
      <c r="I173" s="109">
        <v>140.48145850377531</v>
      </c>
      <c r="J173" s="109">
        <v>137.0810812125784</v>
      </c>
      <c r="K173" s="109">
        <v>147.70726024756874</v>
      </c>
      <c r="L173" s="109">
        <v>146.54542266688136</v>
      </c>
      <c r="M173" s="109">
        <v>134.57139054950395</v>
      </c>
      <c r="N173" s="109">
        <v>145.4568155010048</v>
      </c>
      <c r="O173" s="109">
        <v>132.80500653507497</v>
      </c>
      <c r="P173" s="109">
        <v>134.7624049238828</v>
      </c>
      <c r="Q173" s="109">
        <v>126.45994162501026</v>
      </c>
      <c r="R173" s="109">
        <v>152.40513943398688</v>
      </c>
      <c r="S173" s="109">
        <v>139.96053126075191</v>
      </c>
      <c r="T173" s="109">
        <v>129.89767619286803</v>
      </c>
      <c r="U173" s="109">
        <v>138.89000197148212</v>
      </c>
      <c r="V173" s="109">
        <v>128.61079677780629</v>
      </c>
    </row>
    <row r="174" spans="1:22" x14ac:dyDescent="0.75">
      <c r="A174" s="110">
        <v>39692</v>
      </c>
      <c r="B174" s="111">
        <v>141.28185184435</v>
      </c>
      <c r="C174" s="111">
        <v>138.13522503935235</v>
      </c>
      <c r="D174" s="111">
        <v>147.96843380497</v>
      </c>
      <c r="E174" s="111">
        <v>148.95962912062123</v>
      </c>
      <c r="F174" s="111">
        <v>134.21372594552963</v>
      </c>
      <c r="G174" s="111">
        <v>147.85574769627007</v>
      </c>
      <c r="H174" s="111">
        <v>135.40866961970201</v>
      </c>
      <c r="I174" s="111">
        <v>138.98845249128132</v>
      </c>
      <c r="J174" s="111">
        <v>133.82407594211975</v>
      </c>
      <c r="K174" s="111">
        <v>149.96275265824966</v>
      </c>
      <c r="L174" s="111">
        <v>145.10167059500517</v>
      </c>
      <c r="M174" s="111">
        <v>133.28289491437272</v>
      </c>
      <c r="N174" s="111">
        <v>144.16790679982751</v>
      </c>
      <c r="O174" s="111">
        <v>134.4994282699501</v>
      </c>
      <c r="P174" s="111">
        <v>142.8107847463958</v>
      </c>
      <c r="Q174" s="111">
        <v>141.00932443750742</v>
      </c>
      <c r="R174" s="111">
        <v>146.63888790278355</v>
      </c>
      <c r="S174" s="111">
        <v>151.53160147103193</v>
      </c>
      <c r="T174" s="111">
        <v>134.8342799663009</v>
      </c>
      <c r="U174" s="111">
        <v>150.31430829389845</v>
      </c>
      <c r="V174" s="111">
        <v>136.01483051953662</v>
      </c>
    </row>
    <row r="175" spans="1:22" x14ac:dyDescent="0.75">
      <c r="A175" s="108">
        <v>39722</v>
      </c>
      <c r="B175" s="109">
        <v>140.46382541480497</v>
      </c>
      <c r="C175" s="109">
        <v>137.90033183577887</v>
      </c>
      <c r="D175" s="109">
        <v>145.9112492702354</v>
      </c>
      <c r="E175" s="109">
        <v>142.50486569263552</v>
      </c>
      <c r="F175" s="109">
        <v>138.56027591134321</v>
      </c>
      <c r="G175" s="109">
        <v>142.08957514808239</v>
      </c>
      <c r="H175" s="109">
        <v>139.05161550279252</v>
      </c>
      <c r="I175" s="109">
        <v>139.59413962960858</v>
      </c>
      <c r="J175" s="109">
        <v>136.18436511556149</v>
      </c>
      <c r="K175" s="109">
        <v>146.8399104719586</v>
      </c>
      <c r="L175" s="109">
        <v>141.9237042581068</v>
      </c>
      <c r="M175" s="109">
        <v>137.40978467101874</v>
      </c>
      <c r="N175" s="109">
        <v>142.09145664935608</v>
      </c>
      <c r="O175" s="109">
        <v>137.43680429125601</v>
      </c>
      <c r="P175" s="109">
        <v>141.04361593826926</v>
      </c>
      <c r="Q175" s="109">
        <v>139.04430964925714</v>
      </c>
      <c r="R175" s="109">
        <v>145.29214180241993</v>
      </c>
      <c r="S175" s="109">
        <v>142.89230664898804</v>
      </c>
      <c r="T175" s="109">
        <v>139.32727007155952</v>
      </c>
      <c r="U175" s="109">
        <v>142.08832081389994</v>
      </c>
      <c r="V175" s="109">
        <v>140.12815631048352</v>
      </c>
    </row>
    <row r="176" spans="1:22" x14ac:dyDescent="0.75">
      <c r="A176" s="110">
        <v>39753</v>
      </c>
      <c r="B176" s="111">
        <v>133.85024219616099</v>
      </c>
      <c r="C176" s="111">
        <v>131.03866366625601</v>
      </c>
      <c r="D176" s="111">
        <v>139.82484657220903</v>
      </c>
      <c r="E176" s="111">
        <v>137.98086254051742</v>
      </c>
      <c r="F176" s="111">
        <v>130.0725359582564</v>
      </c>
      <c r="G176" s="111">
        <v>138.2051830793788</v>
      </c>
      <c r="H176" s="111">
        <v>129.95736129100362</v>
      </c>
      <c r="I176" s="111">
        <v>131.72802564413649</v>
      </c>
      <c r="J176" s="111">
        <v>128.32755544212114</v>
      </c>
      <c r="K176" s="111">
        <v>138.9540248234191</v>
      </c>
      <c r="L176" s="111">
        <v>135.23725688342378</v>
      </c>
      <c r="M176" s="111">
        <v>128.54707789780304</v>
      </c>
      <c r="N176" s="111">
        <v>137.37768362140147</v>
      </c>
      <c r="O176" s="111">
        <v>126.74311297509983</v>
      </c>
      <c r="P176" s="111">
        <v>135.26505323084396</v>
      </c>
      <c r="Q176" s="111">
        <v>132.84606914901258</v>
      </c>
      <c r="R176" s="111">
        <v>140.40539440473566</v>
      </c>
      <c r="S176" s="111">
        <v>139.80993297857987</v>
      </c>
      <c r="T176" s="111">
        <v>131.08950799855864</v>
      </c>
      <c r="U176" s="111">
        <v>138.75684938469701</v>
      </c>
      <c r="V176" s="111">
        <v>132.10019350160616</v>
      </c>
    </row>
    <row r="177" spans="1:22" x14ac:dyDescent="0.75">
      <c r="A177" s="108">
        <v>39783</v>
      </c>
      <c r="B177" s="109">
        <v>128.66421383847612</v>
      </c>
      <c r="C177" s="109">
        <v>126.12429062418761</v>
      </c>
      <c r="D177" s="109">
        <v>134.06155066883917</v>
      </c>
      <c r="E177" s="109">
        <v>132.78649426866883</v>
      </c>
      <c r="F177" s="109">
        <v>124.64652894261765</v>
      </c>
      <c r="G177" s="109">
        <v>132.74323896257778</v>
      </c>
      <c r="H177" s="109">
        <v>116.61348782760818</v>
      </c>
      <c r="I177" s="109">
        <v>120.39004090573044</v>
      </c>
      <c r="J177" s="109">
        <v>117.52743257043278</v>
      </c>
      <c r="K177" s="109">
        <v>126.47308361823796</v>
      </c>
      <c r="L177" s="109">
        <v>124.12749017644806</v>
      </c>
      <c r="M177" s="109">
        <v>116.7872094395816</v>
      </c>
      <c r="N177" s="109">
        <v>125.77824884111052</v>
      </c>
      <c r="O177" s="109">
        <v>104.93488760383026</v>
      </c>
      <c r="P177" s="109">
        <v>134.18032912697322</v>
      </c>
      <c r="Q177" s="109">
        <v>131.85552932669083</v>
      </c>
      <c r="R177" s="109">
        <v>139.1205287025733</v>
      </c>
      <c r="S177" s="109">
        <v>138.55916366348268</v>
      </c>
      <c r="T177" s="109">
        <v>129.88607527797501</v>
      </c>
      <c r="U177" s="109">
        <v>137.38656571022264</v>
      </c>
      <c r="V177" s="109">
        <v>124.39922131012679</v>
      </c>
    </row>
    <row r="178" spans="1:22" x14ac:dyDescent="0.75">
      <c r="A178" s="110">
        <v>39814</v>
      </c>
      <c r="B178" s="111">
        <v>125.16060973395179</v>
      </c>
      <c r="C178" s="111">
        <v>123.36693994921157</v>
      </c>
      <c r="D178" s="111">
        <v>128.97215802652474</v>
      </c>
      <c r="E178" s="111">
        <v>128.50866902766748</v>
      </c>
      <c r="F178" s="111">
        <v>122.02351106504742</v>
      </c>
      <c r="G178" s="111">
        <v>129.32332761937269</v>
      </c>
      <c r="H178" s="111">
        <v>121.44619045550465</v>
      </c>
      <c r="I178" s="111">
        <v>119.6212491862083</v>
      </c>
      <c r="J178" s="111">
        <v>116.95290857921873</v>
      </c>
      <c r="K178" s="111">
        <v>125.2914729760611</v>
      </c>
      <c r="L178" s="111">
        <v>123.04305346252075</v>
      </c>
      <c r="M178" s="111">
        <v>116.39911602420068</v>
      </c>
      <c r="N178" s="111">
        <v>124.5296221761778</v>
      </c>
      <c r="O178" s="111">
        <v>115.21720986078608</v>
      </c>
      <c r="P178" s="111">
        <v>128.8535167657808</v>
      </c>
      <c r="Q178" s="111">
        <v>127.64296086254012</v>
      </c>
      <c r="R178" s="111">
        <v>131.42594806016717</v>
      </c>
      <c r="S178" s="111">
        <v>132.1524127377653</v>
      </c>
      <c r="T178" s="111">
        <v>125.77310775894524</v>
      </c>
      <c r="U178" s="111">
        <v>132.51913124816929</v>
      </c>
      <c r="V178" s="111">
        <v>125.59884418531702</v>
      </c>
    </row>
    <row r="179" spans="1:22" x14ac:dyDescent="0.75">
      <c r="A179" s="108">
        <v>39845</v>
      </c>
      <c r="B179" s="109">
        <v>134.12129095861238</v>
      </c>
      <c r="C179" s="109">
        <v>130.92193266427665</v>
      </c>
      <c r="D179" s="109">
        <v>140.91992733407579</v>
      </c>
      <c r="E179" s="109">
        <v>137.94754120899887</v>
      </c>
      <c r="F179" s="109">
        <v>130.4752578767839</v>
      </c>
      <c r="G179" s="109">
        <v>136.73656706450703</v>
      </c>
      <c r="H179" s="109">
        <v>131.68386483340441</v>
      </c>
      <c r="I179" s="109">
        <v>130.37812627756048</v>
      </c>
      <c r="J179" s="109">
        <v>126.47720807279708</v>
      </c>
      <c r="K179" s="109">
        <v>138.66757746268271</v>
      </c>
      <c r="L179" s="109">
        <v>134.4171549192821</v>
      </c>
      <c r="M179" s="109">
        <v>126.58565628812472</v>
      </c>
      <c r="N179" s="109">
        <v>131.29543338545548</v>
      </c>
      <c r="O179" s="109">
        <v>129.50819079987684</v>
      </c>
      <c r="P179" s="109">
        <v>136.61673407931366</v>
      </c>
      <c r="Q179" s="109">
        <v>133.8850823919297</v>
      </c>
      <c r="R179" s="109">
        <v>142.4214939150045</v>
      </c>
      <c r="S179" s="109">
        <v>140.30113206881006</v>
      </c>
      <c r="T179" s="109">
        <v>133.06832560255668</v>
      </c>
      <c r="U179" s="109">
        <v>140.36398951720804</v>
      </c>
      <c r="V179" s="109">
        <v>133.13431418908945</v>
      </c>
    </row>
    <row r="180" spans="1:22" x14ac:dyDescent="0.75">
      <c r="A180" s="110">
        <v>39873</v>
      </c>
      <c r="B180" s="111">
        <v>130.87665671879643</v>
      </c>
      <c r="C180" s="111">
        <v>135.05510304924738</v>
      </c>
      <c r="D180" s="111">
        <v>121.99745826658815</v>
      </c>
      <c r="E180" s="111">
        <v>132.60339112410691</v>
      </c>
      <c r="F180" s="111">
        <v>129.23980771244712</v>
      </c>
      <c r="G180" s="111">
        <v>128.1086187525047</v>
      </c>
      <c r="H180" s="111">
        <v>144.17036540623417</v>
      </c>
      <c r="I180" s="111">
        <v>117.5310412561313</v>
      </c>
      <c r="J180" s="111">
        <v>120.14015358490394</v>
      </c>
      <c r="K180" s="111">
        <v>111.9866775574894</v>
      </c>
      <c r="L180" s="111">
        <v>120.54509288512136</v>
      </c>
      <c r="M180" s="111">
        <v>114.69345745624662</v>
      </c>
      <c r="N180" s="111">
        <v>115.27000013004105</v>
      </c>
      <c r="O180" s="111">
        <v>128.64446167081658</v>
      </c>
      <c r="P180" s="111">
        <v>139.77373369390654</v>
      </c>
      <c r="Q180" s="111">
        <v>144.998402692143</v>
      </c>
      <c r="R180" s="111">
        <v>128.67131207265399</v>
      </c>
      <c r="S180" s="111">
        <v>140.64225661676392</v>
      </c>
      <c r="T180" s="111">
        <v>138.9373745499141</v>
      </c>
      <c r="U180" s="111">
        <v>136.66769783414711</v>
      </c>
      <c r="V180" s="111">
        <v>154.52096789651259</v>
      </c>
    </row>
    <row r="181" spans="1:22" x14ac:dyDescent="0.75">
      <c r="A181" s="108">
        <v>39904</v>
      </c>
      <c r="B181" s="109">
        <v>126.32532995636058</v>
      </c>
      <c r="C181" s="109">
        <v>122.87828139921913</v>
      </c>
      <c r="D181" s="109">
        <v>133.65030814028611</v>
      </c>
      <c r="E181" s="109">
        <v>129.31203156614558</v>
      </c>
      <c r="F181" s="109">
        <v>123.49828940600416</v>
      </c>
      <c r="G181" s="109">
        <v>132.88994963078375</v>
      </c>
      <c r="H181" s="109">
        <v>120.43381186113538</v>
      </c>
      <c r="I181" s="109">
        <v>118.16113604246074</v>
      </c>
      <c r="J181" s="109">
        <v>116.72236963249664</v>
      </c>
      <c r="K181" s="109">
        <v>121.21851466363442</v>
      </c>
      <c r="L181" s="109">
        <v>122.67583411408243</v>
      </c>
      <c r="M181" s="109">
        <v>113.89507364550478</v>
      </c>
      <c r="N181" s="109">
        <v>122.62391071673913</v>
      </c>
      <c r="O181" s="109">
        <v>114.11080836388591</v>
      </c>
      <c r="P181" s="109">
        <v>131.76812589896045</v>
      </c>
      <c r="Q181" s="109">
        <v>126.98222257703412</v>
      </c>
      <c r="R181" s="109">
        <v>141.93817045805389</v>
      </c>
      <c r="S181" s="109">
        <v>133.73616320085432</v>
      </c>
      <c r="T181" s="109">
        <v>129.90043324633709</v>
      </c>
      <c r="U181" s="109">
        <v>139.73397557348017</v>
      </c>
      <c r="V181" s="109">
        <v>124.64914752596836</v>
      </c>
    </row>
    <row r="182" spans="1:22" x14ac:dyDescent="0.75">
      <c r="A182" s="110">
        <v>39934</v>
      </c>
      <c r="B182" s="111">
        <v>128.94901193890513</v>
      </c>
      <c r="C182" s="111">
        <v>123.48867520498328</v>
      </c>
      <c r="D182" s="111">
        <v>140.552227498489</v>
      </c>
      <c r="E182" s="111">
        <v>132.89236461445824</v>
      </c>
      <c r="F182" s="111">
        <v>125.26190566507151</v>
      </c>
      <c r="G182" s="111">
        <v>129.91418219036032</v>
      </c>
      <c r="H182" s="111">
        <v>128.10277519474005</v>
      </c>
      <c r="I182" s="111">
        <v>120.69196988636824</v>
      </c>
      <c r="J182" s="111">
        <v>115.16248835574591</v>
      </c>
      <c r="K182" s="111">
        <v>132.44211813894066</v>
      </c>
      <c r="L182" s="111">
        <v>122.73511270762134</v>
      </c>
      <c r="M182" s="111">
        <v>118.85129442202911</v>
      </c>
      <c r="N182" s="111">
        <v>122.73398168117293</v>
      </c>
      <c r="O182" s="111">
        <v>118.88194849176514</v>
      </c>
      <c r="P182" s="111">
        <v>134.45370664059638</v>
      </c>
      <c r="Q182" s="111">
        <v>129.03946643780819</v>
      </c>
      <c r="R182" s="111">
        <v>145.95896707152124</v>
      </c>
      <c r="S182" s="111">
        <v>139.66386588568284</v>
      </c>
      <c r="T182" s="111">
        <v>129.53564649376642</v>
      </c>
      <c r="U182" s="111">
        <v>134.70098252981859</v>
      </c>
      <c r="V182" s="111">
        <v>134.24999299672331</v>
      </c>
    </row>
    <row r="183" spans="1:22" x14ac:dyDescent="0.75">
      <c r="A183" s="108">
        <v>39965</v>
      </c>
      <c r="B183" s="109">
        <v>139.99131873510683</v>
      </c>
      <c r="C183" s="109">
        <v>132.50162726431608</v>
      </c>
      <c r="D183" s="109">
        <v>155.90691311053715</v>
      </c>
      <c r="E183" s="109">
        <v>142.70375859182926</v>
      </c>
      <c r="F183" s="109">
        <v>137.66848721584586</v>
      </c>
      <c r="G183" s="109">
        <v>143.47585663744104</v>
      </c>
      <c r="H183" s="109">
        <v>134.78389622079666</v>
      </c>
      <c r="I183" s="109">
        <v>128.53441621587044</v>
      </c>
      <c r="J183" s="109">
        <v>124.69942998247308</v>
      </c>
      <c r="K183" s="109">
        <v>136.68376196183979</v>
      </c>
      <c r="L183" s="109">
        <v>129.65398940419817</v>
      </c>
      <c r="M183" s="109">
        <v>127.57533929311184</v>
      </c>
      <c r="N183" s="109">
        <v>133.03325726897074</v>
      </c>
      <c r="O183" s="109">
        <v>121.84735002776169</v>
      </c>
      <c r="P183" s="109">
        <v>147.6292537479311</v>
      </c>
      <c r="Q183" s="109">
        <v>137.70309211887809</v>
      </c>
      <c r="R183" s="109">
        <v>168.7223472096687</v>
      </c>
      <c r="S183" s="109">
        <v>151.40360471691665</v>
      </c>
      <c r="T183" s="109">
        <v>144.39725249766852</v>
      </c>
      <c r="U183" s="109">
        <v>150.43758954975459</v>
      </c>
      <c r="V183" s="109">
        <v>143.40826034948665</v>
      </c>
    </row>
    <row r="184" spans="1:22" x14ac:dyDescent="0.75">
      <c r="A184" s="110">
        <v>39995</v>
      </c>
      <c r="B184" s="111">
        <v>145.0132042166702</v>
      </c>
      <c r="C184" s="111">
        <v>138.20049425985832</v>
      </c>
      <c r="D184" s="111">
        <v>159.49021287489541</v>
      </c>
      <c r="E184" s="111">
        <v>150.2545766236868</v>
      </c>
      <c r="F184" s="111">
        <v>140.39988233377466</v>
      </c>
      <c r="G184" s="111">
        <v>149.33968714667677</v>
      </c>
      <c r="H184" s="111">
        <v>138.40286310920936</v>
      </c>
      <c r="I184" s="111">
        <v>134.54591122831482</v>
      </c>
      <c r="J184" s="111">
        <v>129.06216304215246</v>
      </c>
      <c r="K184" s="111">
        <v>146.19887612390983</v>
      </c>
      <c r="L184" s="111">
        <v>141.05886732405114</v>
      </c>
      <c r="M184" s="111">
        <v>128.90451219614064</v>
      </c>
      <c r="N184" s="111">
        <v>139.57334742946441</v>
      </c>
      <c r="O184" s="111">
        <v>126.95166018417622</v>
      </c>
      <c r="P184" s="111">
        <v>151.99139954224043</v>
      </c>
      <c r="Q184" s="111">
        <v>144.2927150716622</v>
      </c>
      <c r="R184" s="111">
        <v>168.35110404221916</v>
      </c>
      <c r="S184" s="111">
        <v>156.38504949011059</v>
      </c>
      <c r="T184" s="111">
        <v>148.06346242553067</v>
      </c>
      <c r="U184" s="111">
        <v>155.85058029148502</v>
      </c>
      <c r="V184" s="111">
        <v>146.03699839256475</v>
      </c>
    </row>
    <row r="185" spans="1:22" x14ac:dyDescent="0.75">
      <c r="A185" s="108">
        <v>40026</v>
      </c>
      <c r="B185" s="109">
        <v>145.60833044766795</v>
      </c>
      <c r="C185" s="109">
        <v>138.26963337979396</v>
      </c>
      <c r="D185" s="109">
        <v>161.20306171690018</v>
      </c>
      <c r="E185" s="109">
        <v>148.41232090129756</v>
      </c>
      <c r="F185" s="109">
        <v>143.2469253920309</v>
      </c>
      <c r="G185" s="109">
        <v>148.12727902111777</v>
      </c>
      <c r="H185" s="109">
        <v>141.8456328063601</v>
      </c>
      <c r="I185" s="109">
        <v>134.82747697085509</v>
      </c>
      <c r="J185" s="109">
        <v>130.81729991812631</v>
      </c>
      <c r="K185" s="109">
        <v>143.34910320790374</v>
      </c>
      <c r="L185" s="109">
        <v>136.35493228631807</v>
      </c>
      <c r="M185" s="109">
        <v>133.53164946349182</v>
      </c>
      <c r="N185" s="109">
        <v>136.95074824458879</v>
      </c>
      <c r="O185" s="109">
        <v>131.62735675970805</v>
      </c>
      <c r="P185" s="109">
        <v>152.79556609887652</v>
      </c>
      <c r="Q185" s="109">
        <v>143.23785568757239</v>
      </c>
      <c r="R185" s="109">
        <v>173.10570072289781</v>
      </c>
      <c r="S185" s="109">
        <v>156.45057997795058</v>
      </c>
      <c r="T185" s="109">
        <v>149.723776011057</v>
      </c>
      <c r="U185" s="109">
        <v>155.57829953880375</v>
      </c>
      <c r="V185" s="109">
        <v>148.65781683746147</v>
      </c>
    </row>
    <row r="186" spans="1:22" x14ac:dyDescent="0.75">
      <c r="A186" s="110">
        <v>40057</v>
      </c>
      <c r="B186" s="111">
        <v>148.80832146520305</v>
      </c>
      <c r="C186" s="111">
        <v>145.42196318443928</v>
      </c>
      <c r="D186" s="111">
        <v>156.004332811826</v>
      </c>
      <c r="E186" s="111">
        <v>150.77119427003399</v>
      </c>
      <c r="F186" s="111">
        <v>147.11142460987787</v>
      </c>
      <c r="G186" s="111">
        <v>149.17494832132741</v>
      </c>
      <c r="H186" s="111">
        <v>148.2859713969379</v>
      </c>
      <c r="I186" s="111">
        <v>141.86225091800378</v>
      </c>
      <c r="J186" s="111">
        <v>140.83564825059301</v>
      </c>
      <c r="K186" s="111">
        <v>144.04378158625161</v>
      </c>
      <c r="L186" s="111">
        <v>143.09516547501158</v>
      </c>
      <c r="M186" s="111">
        <v>140.7857791123013</v>
      </c>
      <c r="N186" s="111">
        <v>141.85525200055991</v>
      </c>
      <c r="O186" s="111">
        <v>141.9264274741609</v>
      </c>
      <c r="P186" s="111">
        <v>153.43903516333586</v>
      </c>
      <c r="Q186" s="111">
        <v>148.47950647367011</v>
      </c>
      <c r="R186" s="111">
        <v>163.97803362887558</v>
      </c>
      <c r="S186" s="111">
        <v>155.88854680004894</v>
      </c>
      <c r="T186" s="111">
        <v>151.32852160826224</v>
      </c>
      <c r="U186" s="111">
        <v>154.05474586850576</v>
      </c>
      <c r="V186" s="111">
        <v>152.5256673454559</v>
      </c>
    </row>
    <row r="187" spans="1:22" x14ac:dyDescent="0.75">
      <c r="A187" s="108">
        <v>40087</v>
      </c>
      <c r="B187" s="109">
        <v>157.14515544750748</v>
      </c>
      <c r="C187" s="109">
        <v>153.1872280921597</v>
      </c>
      <c r="D187" s="109">
        <v>165.55575107762141</v>
      </c>
      <c r="E187" s="109">
        <v>158.9537524920579</v>
      </c>
      <c r="F187" s="109">
        <v>155.60716589755407</v>
      </c>
      <c r="G187" s="109">
        <v>158.553670770705</v>
      </c>
      <c r="H187" s="109">
        <v>155.05681422681175</v>
      </c>
      <c r="I187" s="109">
        <v>148.45106508168419</v>
      </c>
      <c r="J187" s="109">
        <v>144.77075975480702</v>
      </c>
      <c r="K187" s="109">
        <v>156.2717139012982</v>
      </c>
      <c r="L187" s="109">
        <v>151.66594592520391</v>
      </c>
      <c r="M187" s="109">
        <v>145.76460296219872</v>
      </c>
      <c r="N187" s="109">
        <v>150.29687148182245</v>
      </c>
      <c r="O187" s="109">
        <v>145.70083562881297</v>
      </c>
      <c r="P187" s="109">
        <v>162.94121569138963</v>
      </c>
      <c r="Q187" s="109">
        <v>158.79820698372816</v>
      </c>
      <c r="R187" s="109">
        <v>171.74510919517022</v>
      </c>
      <c r="S187" s="109">
        <v>163.81229020329388</v>
      </c>
      <c r="T187" s="109">
        <v>162.16887452112431</v>
      </c>
      <c r="U187" s="109">
        <v>164.05820362996002</v>
      </c>
      <c r="V187" s="109">
        <v>161.29413329214427</v>
      </c>
    </row>
    <row r="188" spans="1:22" x14ac:dyDescent="0.75">
      <c r="A188" s="110">
        <v>40118</v>
      </c>
      <c r="B188" s="111">
        <v>155.79137444143868</v>
      </c>
      <c r="C188" s="111">
        <v>151.97302641148525</v>
      </c>
      <c r="D188" s="111">
        <v>163.90536400508967</v>
      </c>
      <c r="E188" s="111">
        <v>159.40467249219404</v>
      </c>
      <c r="F188" s="111">
        <v>152.40272380413893</v>
      </c>
      <c r="G188" s="111">
        <v>159.32951768262649</v>
      </c>
      <c r="H188" s="111">
        <v>152.61061765116494</v>
      </c>
      <c r="I188" s="111">
        <v>146.55465085026182</v>
      </c>
      <c r="J188" s="111">
        <v>142.37524069231563</v>
      </c>
      <c r="K188" s="111">
        <v>155.43589743589743</v>
      </c>
      <c r="L188" s="111">
        <v>150.09660962442825</v>
      </c>
      <c r="M188" s="111">
        <v>143.27652501107718</v>
      </c>
      <c r="N188" s="111">
        <v>151.1637652968715</v>
      </c>
      <c r="O188" s="111">
        <v>142.43007009575436</v>
      </c>
      <c r="P188" s="111">
        <v>161.94919016888991</v>
      </c>
      <c r="Q188" s="111">
        <v>158.37155022426501</v>
      </c>
      <c r="R188" s="111">
        <v>169.55167505121784</v>
      </c>
      <c r="S188" s="111">
        <v>165.61004773737125</v>
      </c>
      <c r="T188" s="111">
        <v>158.48685633284674</v>
      </c>
      <c r="U188" s="111">
        <v>164.77335260646316</v>
      </c>
      <c r="V188" s="111">
        <v>159.397649354772</v>
      </c>
    </row>
    <row r="189" spans="1:22" x14ac:dyDescent="0.75">
      <c r="A189" s="108">
        <v>40148</v>
      </c>
      <c r="B189" s="109">
        <v>156.62978678871593</v>
      </c>
      <c r="C189" s="109">
        <v>153.15026008899764</v>
      </c>
      <c r="D189" s="109">
        <v>164.02378102561724</v>
      </c>
      <c r="E189" s="109">
        <v>161.45019749744884</v>
      </c>
      <c r="F189" s="109">
        <v>152.18150748283622</v>
      </c>
      <c r="G189" s="109">
        <v>158.94573831654009</v>
      </c>
      <c r="H189" s="109">
        <v>154.4932314111723</v>
      </c>
      <c r="I189" s="109">
        <v>150.53275841927237</v>
      </c>
      <c r="J189" s="109">
        <v>148.07737397420868</v>
      </c>
      <c r="K189" s="109">
        <v>155.75045036503269</v>
      </c>
      <c r="L189" s="109">
        <v>155.92948391683603</v>
      </c>
      <c r="M189" s="109">
        <v>145.6238891795652</v>
      </c>
      <c r="N189" s="109">
        <v>152.61328435843606</v>
      </c>
      <c r="O189" s="109">
        <v>148.60998118132215</v>
      </c>
      <c r="P189" s="109">
        <v>160.69447236834498</v>
      </c>
      <c r="Q189" s="109">
        <v>156.53218416552363</v>
      </c>
      <c r="R189" s="109">
        <v>169.53933479934028</v>
      </c>
      <c r="S189" s="109">
        <v>165.13067321785738</v>
      </c>
      <c r="T189" s="109">
        <v>156.55325301835023</v>
      </c>
      <c r="U189" s="109">
        <v>163.16737428860944</v>
      </c>
      <c r="V189" s="109">
        <v>158.41539823107243</v>
      </c>
    </row>
    <row r="190" spans="1:22" x14ac:dyDescent="0.75">
      <c r="A190" s="110">
        <v>40179</v>
      </c>
      <c r="B190" s="111">
        <v>160.47012000532919</v>
      </c>
      <c r="C190" s="111">
        <v>157.36309564319299</v>
      </c>
      <c r="D190" s="111">
        <v>167.07254677486861</v>
      </c>
      <c r="E190" s="111">
        <v>163.53439643528748</v>
      </c>
      <c r="F190" s="111">
        <v>157.62041817003191</v>
      </c>
      <c r="G190" s="111">
        <v>161.92995596072117</v>
      </c>
      <c r="H190" s="111">
        <v>159.18400889289757</v>
      </c>
      <c r="I190" s="111">
        <v>154.75456527827916</v>
      </c>
      <c r="J190" s="111">
        <v>151.17196507302384</v>
      </c>
      <c r="K190" s="111">
        <v>162.36759071444669</v>
      </c>
      <c r="L190" s="111">
        <v>157.11846613145346</v>
      </c>
      <c r="M190" s="111">
        <v>152.54974228258624</v>
      </c>
      <c r="N190" s="111">
        <v>158.83757730720598</v>
      </c>
      <c r="O190" s="111">
        <v>151.08433969550197</v>
      </c>
      <c r="P190" s="111">
        <v>164.28048982336256</v>
      </c>
      <c r="Q190" s="111">
        <v>161.49051602330576</v>
      </c>
      <c r="R190" s="111">
        <v>170.20918414848325</v>
      </c>
      <c r="S190" s="111">
        <v>167.81168330451015</v>
      </c>
      <c r="T190" s="111">
        <v>161.00086876166236</v>
      </c>
      <c r="U190" s="111">
        <v>163.9915417297313</v>
      </c>
      <c r="V190" s="111">
        <v>164.58378835782798</v>
      </c>
    </row>
    <row r="191" spans="1:22" x14ac:dyDescent="0.75">
      <c r="A191" s="108">
        <v>40210</v>
      </c>
      <c r="B191" s="109">
        <v>161.42519821079355</v>
      </c>
      <c r="C191" s="109">
        <v>156.93309581093899</v>
      </c>
      <c r="D191" s="109">
        <v>170.97091581048446</v>
      </c>
      <c r="E191" s="109">
        <v>165.78470512979004</v>
      </c>
      <c r="F191" s="109">
        <v>157.38911553128082</v>
      </c>
      <c r="G191" s="109">
        <v>163.22499136111139</v>
      </c>
      <c r="H191" s="109">
        <v>159.7729261233066</v>
      </c>
      <c r="I191" s="109">
        <v>160.75135299171868</v>
      </c>
      <c r="J191" s="109">
        <v>156.73606398947217</v>
      </c>
      <c r="K191" s="109">
        <v>169.28384212149246</v>
      </c>
      <c r="L191" s="109">
        <v>163.05625372845748</v>
      </c>
      <c r="M191" s="109">
        <v>158.6229391914087</v>
      </c>
      <c r="N191" s="109">
        <v>161.22203453474253</v>
      </c>
      <c r="O191" s="109">
        <v>160.31940842310289</v>
      </c>
      <c r="P191" s="109">
        <v>161.87442835684351</v>
      </c>
      <c r="Q191" s="109">
        <v>157.06445035858357</v>
      </c>
      <c r="R191" s="109">
        <v>172.09563160314579</v>
      </c>
      <c r="S191" s="109">
        <v>167.60367273067843</v>
      </c>
      <c r="T191" s="109">
        <v>156.56656642452887</v>
      </c>
      <c r="U191" s="109">
        <v>164.56029591202395</v>
      </c>
      <c r="V191" s="109">
        <v>159.40860459010912</v>
      </c>
    </row>
    <row r="192" spans="1:22" x14ac:dyDescent="0.75">
      <c r="A192" s="110">
        <v>40238</v>
      </c>
      <c r="B192" s="111">
        <v>159.92122376340922</v>
      </c>
      <c r="C192" s="111">
        <v>155.04277083275326</v>
      </c>
      <c r="D192" s="111">
        <v>170.28793624105307</v>
      </c>
      <c r="E192" s="111">
        <v>162.88721462818</v>
      </c>
      <c r="F192" s="111">
        <v>157.15534315057891</v>
      </c>
      <c r="G192" s="111">
        <v>161.00771499946543</v>
      </c>
      <c r="H192" s="111">
        <v>158.9579666738741</v>
      </c>
      <c r="I192" s="111">
        <v>159.97696768709457</v>
      </c>
      <c r="J192" s="111">
        <v>155.01092244394709</v>
      </c>
      <c r="K192" s="111">
        <v>170.52981382878289</v>
      </c>
      <c r="L192" s="111">
        <v>162.20645741126654</v>
      </c>
      <c r="M192" s="111">
        <v>157.87125166614703</v>
      </c>
      <c r="N192" s="111">
        <v>162.02754598866656</v>
      </c>
      <c r="O192" s="111">
        <v>158.17928096582577</v>
      </c>
      <c r="P192" s="111">
        <v>159.88406114761898</v>
      </c>
      <c r="Q192" s="111">
        <v>155.06400309195737</v>
      </c>
      <c r="R192" s="111">
        <v>170.12668451589985</v>
      </c>
      <c r="S192" s="111">
        <v>163.341052772789</v>
      </c>
      <c r="T192" s="111">
        <v>156.67807080686686</v>
      </c>
      <c r="U192" s="111">
        <v>160.32782767333134</v>
      </c>
      <c r="V192" s="111">
        <v>159.47709047923965</v>
      </c>
    </row>
    <row r="193" spans="1:22" x14ac:dyDescent="0.75">
      <c r="A193" s="108">
        <v>40269</v>
      </c>
      <c r="B193" s="109">
        <v>154.65647570581771</v>
      </c>
      <c r="C193" s="109">
        <v>149.24664745135149</v>
      </c>
      <c r="D193" s="109">
        <v>166.15236074655837</v>
      </c>
      <c r="E193" s="109">
        <v>156.11721801868697</v>
      </c>
      <c r="F193" s="109">
        <v>153.28195017275146</v>
      </c>
      <c r="G193" s="109">
        <v>157.39537066157664</v>
      </c>
      <c r="H193" s="109">
        <v>152.24986972370505</v>
      </c>
      <c r="I193" s="109">
        <v>146.52520871890295</v>
      </c>
      <c r="J193" s="109">
        <v>140.48520136526309</v>
      </c>
      <c r="K193" s="109">
        <v>159.36022434538756</v>
      </c>
      <c r="L193" s="109">
        <v>148.50368323320291</v>
      </c>
      <c r="M193" s="109">
        <v>144.68618395942508</v>
      </c>
      <c r="N193" s="109">
        <v>150.25129513877118</v>
      </c>
      <c r="O193" s="109">
        <v>143.25537153852039</v>
      </c>
      <c r="P193" s="109">
        <v>160.07732036376089</v>
      </c>
      <c r="Q193" s="109">
        <v>155.08761150874375</v>
      </c>
      <c r="R193" s="109">
        <v>170.68045168067226</v>
      </c>
      <c r="S193" s="109">
        <v>161.19290787567635</v>
      </c>
      <c r="T193" s="109">
        <v>159.01246098163574</v>
      </c>
      <c r="U193" s="109">
        <v>162.15808767678024</v>
      </c>
      <c r="V193" s="109">
        <v>158.24620184716147</v>
      </c>
    </row>
    <row r="194" spans="1:22" x14ac:dyDescent="0.75">
      <c r="A194" s="110">
        <v>40299</v>
      </c>
      <c r="B194" s="111">
        <v>155.76695067073641</v>
      </c>
      <c r="C194" s="111">
        <v>150.47207080382793</v>
      </c>
      <c r="D194" s="111">
        <v>167.0185703879169</v>
      </c>
      <c r="E194" s="111">
        <v>160.14294065445574</v>
      </c>
      <c r="F194" s="111">
        <v>151.66457743972884</v>
      </c>
      <c r="G194" s="111">
        <v>157.53329411106057</v>
      </c>
      <c r="H194" s="111">
        <v>154.14341591885122</v>
      </c>
      <c r="I194" s="111">
        <v>152.48304248081732</v>
      </c>
      <c r="J194" s="111">
        <v>147.4994038593029</v>
      </c>
      <c r="K194" s="111">
        <v>163.07327455153541</v>
      </c>
      <c r="L194" s="111">
        <v>156.0308231638017</v>
      </c>
      <c r="M194" s="111">
        <v>149.12656567477262</v>
      </c>
      <c r="N194" s="111">
        <v>156.14358725887456</v>
      </c>
      <c r="O194" s="111">
        <v>149.09110526828309</v>
      </c>
      <c r="P194" s="111">
        <v>157.95622279734914</v>
      </c>
      <c r="Q194" s="111">
        <v>152.4538487668446</v>
      </c>
      <c r="R194" s="111">
        <v>169.64876761217121</v>
      </c>
      <c r="S194" s="111">
        <v>162.88435231489174</v>
      </c>
      <c r="T194" s="111">
        <v>153.35658528303298</v>
      </c>
      <c r="U194" s="111">
        <v>158.45976534585125</v>
      </c>
      <c r="V194" s="111">
        <v>157.51162301922997</v>
      </c>
    </row>
    <row r="195" spans="1:22" x14ac:dyDescent="0.75">
      <c r="A195" s="108">
        <v>40330</v>
      </c>
      <c r="B195" s="109">
        <v>160.5482803818424</v>
      </c>
      <c r="C195" s="109">
        <v>157.94580635968666</v>
      </c>
      <c r="D195" s="109">
        <v>166.07853767892334</v>
      </c>
      <c r="E195" s="109">
        <v>163.99740827512892</v>
      </c>
      <c r="F195" s="109">
        <v>157.28849363434955</v>
      </c>
      <c r="G195" s="109">
        <v>161.46568202092146</v>
      </c>
      <c r="H195" s="109">
        <v>159.66423903803542</v>
      </c>
      <c r="I195" s="109">
        <v>155.72811921028068</v>
      </c>
      <c r="J195" s="109">
        <v>152.1216805609231</v>
      </c>
      <c r="K195" s="109">
        <v>163.39180134016556</v>
      </c>
      <c r="L195" s="109">
        <v>157.98901431568672</v>
      </c>
      <c r="M195" s="109">
        <v>153.59431768314781</v>
      </c>
      <c r="N195" s="109">
        <v>155.41200862269176</v>
      </c>
      <c r="O195" s="109">
        <v>156.01364043824194</v>
      </c>
      <c r="P195" s="109">
        <v>163.76172116288356</v>
      </c>
      <c r="Q195" s="109">
        <v>161.82855689219571</v>
      </c>
      <c r="R195" s="109">
        <v>167.86969523809523</v>
      </c>
      <c r="S195" s="109">
        <v>168.00300424809038</v>
      </c>
      <c r="T195" s="109">
        <v>159.75127760181741</v>
      </c>
      <c r="U195" s="109">
        <v>165.50146428640795</v>
      </c>
      <c r="V195" s="109">
        <v>162.09797143789771</v>
      </c>
    </row>
    <row r="196" spans="1:22" x14ac:dyDescent="0.75">
      <c r="A196" s="110">
        <v>40360</v>
      </c>
      <c r="B196" s="111">
        <v>157.15726985352526</v>
      </c>
      <c r="C196" s="111">
        <v>153.30408738684883</v>
      </c>
      <c r="D196" s="111">
        <v>165.34528259521264</v>
      </c>
      <c r="E196" s="111">
        <v>161.8673203011767</v>
      </c>
      <c r="F196" s="111">
        <v>152.71289867965626</v>
      </c>
      <c r="G196" s="111">
        <v>160.27275201774052</v>
      </c>
      <c r="H196" s="111">
        <v>154.18303346309554</v>
      </c>
      <c r="I196" s="111">
        <v>153.98647864659949</v>
      </c>
      <c r="J196" s="111">
        <v>148.63889994126453</v>
      </c>
      <c r="K196" s="111">
        <v>165.35008339543631</v>
      </c>
      <c r="L196" s="111">
        <v>159.74415918595585</v>
      </c>
      <c r="M196" s="111">
        <v>148.50960570732968</v>
      </c>
      <c r="N196" s="111">
        <v>156.44236332838378</v>
      </c>
      <c r="O196" s="111">
        <v>151.6409401500797</v>
      </c>
      <c r="P196" s="111">
        <v>159.27113065814243</v>
      </c>
      <c r="Q196" s="111">
        <v>156.41421235057172</v>
      </c>
      <c r="R196" s="111">
        <v>165.34208206173017</v>
      </c>
      <c r="S196" s="111">
        <v>163.28276104465726</v>
      </c>
      <c r="T196" s="111">
        <v>155.51509399454065</v>
      </c>
      <c r="U196" s="111">
        <v>162.82634447731166</v>
      </c>
      <c r="V196" s="111">
        <v>155.87776233843945</v>
      </c>
    </row>
    <row r="197" spans="1:22" x14ac:dyDescent="0.75">
      <c r="A197" s="108">
        <v>40391</v>
      </c>
      <c r="B197" s="109">
        <v>164.5018314832368</v>
      </c>
      <c r="C197" s="109">
        <v>160.69003018437331</v>
      </c>
      <c r="D197" s="109">
        <v>172.60190924332161</v>
      </c>
      <c r="E197" s="109">
        <v>167.88381820145469</v>
      </c>
      <c r="F197" s="109">
        <v>161.29978638093024</v>
      </c>
      <c r="G197" s="109">
        <v>168.61466277847398</v>
      </c>
      <c r="H197" s="109">
        <v>160.40349924559308</v>
      </c>
      <c r="I197" s="109">
        <v>163.37693793661086</v>
      </c>
      <c r="J197" s="109">
        <v>160.68009968197003</v>
      </c>
      <c r="K197" s="109">
        <v>169.10771922772255</v>
      </c>
      <c r="L197" s="109">
        <v>166.2402292058083</v>
      </c>
      <c r="M197" s="109">
        <v>160.70089343016153</v>
      </c>
      <c r="N197" s="109">
        <v>165.53446769826283</v>
      </c>
      <c r="O197" s="109">
        <v>161.29465579716711</v>
      </c>
      <c r="P197" s="109">
        <v>165.25176051432075</v>
      </c>
      <c r="Q197" s="109">
        <v>160.69665051930886</v>
      </c>
      <c r="R197" s="109">
        <v>174.93136925372099</v>
      </c>
      <c r="S197" s="109">
        <v>168.97954419855225</v>
      </c>
      <c r="T197" s="109">
        <v>161.69904834810941</v>
      </c>
      <c r="U197" s="109">
        <v>170.66812616528139</v>
      </c>
      <c r="V197" s="109">
        <v>159.80939487787705</v>
      </c>
    </row>
    <row r="198" spans="1:22" x14ac:dyDescent="0.75">
      <c r="A198" s="110">
        <v>40422</v>
      </c>
      <c r="B198" s="111">
        <v>162.61502883924331</v>
      </c>
      <c r="C198" s="111">
        <v>160.20294906705266</v>
      </c>
      <c r="D198" s="111">
        <v>167.74069835514842</v>
      </c>
      <c r="E198" s="111">
        <v>167.21888378015561</v>
      </c>
      <c r="F198" s="111">
        <v>158.24565314921975</v>
      </c>
      <c r="G198" s="111">
        <v>163.75713757812662</v>
      </c>
      <c r="H198" s="111">
        <v>161.48848520431022</v>
      </c>
      <c r="I198" s="111">
        <v>164.10832906889524</v>
      </c>
      <c r="J198" s="111">
        <v>159.92685554338118</v>
      </c>
      <c r="K198" s="111">
        <v>172.99396031061261</v>
      </c>
      <c r="L198" s="111">
        <v>168.28664862387751</v>
      </c>
      <c r="M198" s="111">
        <v>160.19942199597719</v>
      </c>
      <c r="N198" s="111">
        <v>165.42720799787864</v>
      </c>
      <c r="O198" s="111">
        <v>162.81071750009136</v>
      </c>
      <c r="P198" s="111">
        <v>161.61949535280871</v>
      </c>
      <c r="Q198" s="111">
        <v>160.38701141616698</v>
      </c>
      <c r="R198" s="111">
        <v>164.23852371817233</v>
      </c>
      <c r="S198" s="111">
        <v>166.50704055100769</v>
      </c>
      <c r="T198" s="111">
        <v>156.9431405847148</v>
      </c>
      <c r="U198" s="111">
        <v>162.64375729829194</v>
      </c>
      <c r="V198" s="111">
        <v>160.6069970071228</v>
      </c>
    </row>
    <row r="199" spans="1:22" x14ac:dyDescent="0.75">
      <c r="A199" s="108">
        <v>40452</v>
      </c>
      <c r="B199" s="109">
        <v>155.37001184461397</v>
      </c>
      <c r="C199" s="109">
        <v>153.59487064297232</v>
      </c>
      <c r="D199" s="109">
        <v>159.14218689810244</v>
      </c>
      <c r="E199" s="109">
        <v>159.52109916730112</v>
      </c>
      <c r="F199" s="109">
        <v>151.43446804924244</v>
      </c>
      <c r="G199" s="109">
        <v>159.96499189598026</v>
      </c>
      <c r="H199" s="109">
        <v>150.54640380986717</v>
      </c>
      <c r="I199" s="109">
        <v>155.57547993749654</v>
      </c>
      <c r="J199" s="109">
        <v>152.63773787599754</v>
      </c>
      <c r="K199" s="109">
        <v>161.81818181818181</v>
      </c>
      <c r="L199" s="109">
        <v>158.41559243590905</v>
      </c>
      <c r="M199" s="109">
        <v>152.8941016431171</v>
      </c>
      <c r="N199" s="109">
        <v>159.26151137239759</v>
      </c>
      <c r="O199" s="109">
        <v>151.70187586488899</v>
      </c>
      <c r="P199" s="109">
        <v>155.23303311602561</v>
      </c>
      <c r="Q199" s="109">
        <v>154.23295915428886</v>
      </c>
      <c r="R199" s="109">
        <v>157.35819028471619</v>
      </c>
      <c r="S199" s="109">
        <v>160.25810365489582</v>
      </c>
      <c r="T199" s="109">
        <v>150.46137898665933</v>
      </c>
      <c r="U199" s="109">
        <v>160.43397891170204</v>
      </c>
      <c r="V199" s="109">
        <v>149.77608910651932</v>
      </c>
    </row>
    <row r="200" spans="1:22" x14ac:dyDescent="0.75">
      <c r="A200" s="110">
        <v>40483</v>
      </c>
      <c r="B200" s="111">
        <v>160.05938128858202</v>
      </c>
      <c r="C200" s="111">
        <v>158.29157182177022</v>
      </c>
      <c r="D200" s="111">
        <v>163.81597640555711</v>
      </c>
      <c r="E200" s="111">
        <v>163.06360075878388</v>
      </c>
      <c r="F200" s="111">
        <v>157.14415676649895</v>
      </c>
      <c r="G200" s="111">
        <v>163.76912581192067</v>
      </c>
      <c r="H200" s="111">
        <v>156.42652771966527</v>
      </c>
      <c r="I200" s="111">
        <v>159.90704441557784</v>
      </c>
      <c r="J200" s="111">
        <v>158.98033182687823</v>
      </c>
      <c r="K200" s="111">
        <v>161.87630866656451</v>
      </c>
      <c r="L200" s="111">
        <v>160.2887123097434</v>
      </c>
      <c r="M200" s="111">
        <v>159.56852894211124</v>
      </c>
      <c r="N200" s="111">
        <v>162.94738889356586</v>
      </c>
      <c r="O200" s="111">
        <v>156.93860167683005</v>
      </c>
      <c r="P200" s="111">
        <v>160.16093920391816</v>
      </c>
      <c r="Q200" s="111">
        <v>157.83239848503155</v>
      </c>
      <c r="R200" s="111">
        <v>165.10908823155216</v>
      </c>
      <c r="S200" s="111">
        <v>164.91352639147755</v>
      </c>
      <c r="T200" s="111">
        <v>155.52790864942412</v>
      </c>
      <c r="U200" s="111">
        <v>164.31695042415723</v>
      </c>
      <c r="V200" s="111">
        <v>156.08514508155545</v>
      </c>
    </row>
    <row r="201" spans="1:22" x14ac:dyDescent="0.75">
      <c r="A201" s="108">
        <v>40513</v>
      </c>
      <c r="B201" s="109">
        <v>164.26233417176527</v>
      </c>
      <c r="C201" s="109">
        <v>164.60848069825931</v>
      </c>
      <c r="D201" s="109">
        <v>163.52677280296541</v>
      </c>
      <c r="E201" s="109">
        <v>167.19761827196822</v>
      </c>
      <c r="F201" s="109">
        <v>161.38086578388442</v>
      </c>
      <c r="G201" s="109">
        <v>168.48679798272008</v>
      </c>
      <c r="H201" s="109">
        <v>159.76522294010138</v>
      </c>
      <c r="I201" s="109">
        <v>162.81994674790513</v>
      </c>
      <c r="J201" s="109">
        <v>162.15627118441603</v>
      </c>
      <c r="K201" s="109">
        <v>164.23025732031942</v>
      </c>
      <c r="L201" s="109">
        <v>166.40933767117662</v>
      </c>
      <c r="M201" s="109">
        <v>159.33415166275577</v>
      </c>
      <c r="N201" s="109">
        <v>166.29888725558055</v>
      </c>
      <c r="O201" s="109">
        <v>159.14885618250673</v>
      </c>
      <c r="P201" s="109">
        <v>165.22392578767207</v>
      </c>
      <c r="Q201" s="109">
        <v>166.24328704082154</v>
      </c>
      <c r="R201" s="109">
        <v>163.05778312472941</v>
      </c>
      <c r="S201" s="109">
        <v>167.72313867249593</v>
      </c>
      <c r="T201" s="109">
        <v>162.74534186463683</v>
      </c>
      <c r="U201" s="109">
        <v>169.9454051341464</v>
      </c>
      <c r="V201" s="109">
        <v>160.17613411183115</v>
      </c>
    </row>
    <row r="202" spans="1:22" x14ac:dyDescent="0.75">
      <c r="A202" s="110">
        <v>40544</v>
      </c>
      <c r="B202" s="111">
        <v>160.83371169754781</v>
      </c>
      <c r="C202" s="111">
        <v>158.94710310560475</v>
      </c>
      <c r="D202" s="111">
        <v>164.84275495542676</v>
      </c>
      <c r="E202" s="111">
        <v>165.67205731082456</v>
      </c>
      <c r="F202" s="111">
        <v>156.20258841299122</v>
      </c>
      <c r="G202" s="111">
        <v>165.27914893632976</v>
      </c>
      <c r="H202" s="111">
        <v>156.57187740181496</v>
      </c>
      <c r="I202" s="111">
        <v>156.5257098816536</v>
      </c>
      <c r="J202" s="111">
        <v>152.19403458508521</v>
      </c>
      <c r="K202" s="111">
        <v>165.73051988686143</v>
      </c>
      <c r="L202" s="111">
        <v>160.72746672882144</v>
      </c>
      <c r="M202" s="111">
        <v>152.53168765566028</v>
      </c>
      <c r="N202" s="111">
        <v>160.95325646882978</v>
      </c>
      <c r="O202" s="111">
        <v>152.31821507936831</v>
      </c>
      <c r="P202" s="111">
        <v>163.70571290814397</v>
      </c>
      <c r="Q202" s="111">
        <v>163.44914878595114</v>
      </c>
      <c r="R202" s="111">
        <v>164.25091166780368</v>
      </c>
      <c r="S202" s="111">
        <v>168.96845103215998</v>
      </c>
      <c r="T202" s="111">
        <v>158.64985558454518</v>
      </c>
      <c r="U202" s="111">
        <v>168.16307724799643</v>
      </c>
      <c r="V202" s="111">
        <v>159.40765228344605</v>
      </c>
    </row>
    <row r="203" spans="1:22" x14ac:dyDescent="0.75">
      <c r="A203" s="108">
        <v>40575</v>
      </c>
      <c r="B203" s="109">
        <v>164.21286921623462</v>
      </c>
      <c r="C203" s="109">
        <v>160.38547412708112</v>
      </c>
      <c r="D203" s="109">
        <v>172.34608378068577</v>
      </c>
      <c r="E203" s="109">
        <v>167.19182924646606</v>
      </c>
      <c r="F203" s="109">
        <v>161.45389166413759</v>
      </c>
      <c r="G203" s="109">
        <v>166.36105150420767</v>
      </c>
      <c r="H203" s="109">
        <v>162.28008722467473</v>
      </c>
      <c r="I203" s="109">
        <v>161.27062502803747</v>
      </c>
      <c r="J203" s="109">
        <v>157.73169578325385</v>
      </c>
      <c r="K203" s="109">
        <v>168.79084967320262</v>
      </c>
      <c r="L203" s="109">
        <v>164.15150505470123</v>
      </c>
      <c r="M203" s="109">
        <v>158.62973269750879</v>
      </c>
      <c r="N203" s="109">
        <v>163.68981425627172</v>
      </c>
      <c r="O203" s="109">
        <v>159.08097973634034</v>
      </c>
      <c r="P203" s="109">
        <v>166.1743653416994</v>
      </c>
      <c r="Q203" s="109">
        <v>162.15465968963267</v>
      </c>
      <c r="R203" s="109">
        <v>174.71623985234118</v>
      </c>
      <c r="S203" s="109">
        <v>169.21871204097596</v>
      </c>
      <c r="T203" s="109">
        <v>163.33666430855681</v>
      </c>
      <c r="U203" s="109">
        <v>168.14187633616496</v>
      </c>
      <c r="V203" s="109">
        <v>164.41282555023099</v>
      </c>
    </row>
    <row r="204" spans="1:22" x14ac:dyDescent="0.75">
      <c r="A204" s="110">
        <v>40603</v>
      </c>
      <c r="B204" s="111">
        <v>160.29081161104082</v>
      </c>
      <c r="C204" s="111">
        <v>156.88597847431691</v>
      </c>
      <c r="D204" s="111">
        <v>167.52608202657908</v>
      </c>
      <c r="E204" s="111">
        <v>161.56861487039674</v>
      </c>
      <c r="F204" s="111">
        <v>159.08205775877153</v>
      </c>
      <c r="G204" s="111">
        <v>162.38639648135438</v>
      </c>
      <c r="H204" s="111">
        <v>158.19492631664184</v>
      </c>
      <c r="I204" s="111">
        <v>157.08439135134546</v>
      </c>
      <c r="J204" s="111">
        <v>152.2371378316314</v>
      </c>
      <c r="K204" s="111">
        <v>167.38480508073781</v>
      </c>
      <c r="L204" s="111">
        <v>160.17320566322695</v>
      </c>
      <c r="M204" s="111">
        <v>154.16669336780416</v>
      </c>
      <c r="N204" s="111">
        <v>158.16430938052682</v>
      </c>
      <c r="O204" s="111">
        <v>156.02387053905548</v>
      </c>
      <c r="P204" s="111">
        <v>162.42842511750439</v>
      </c>
      <c r="Q204" s="111">
        <v>159.98520556944058</v>
      </c>
      <c r="R204" s="111">
        <v>167.62026665713992</v>
      </c>
      <c r="S204" s="111">
        <v>162.49888767517663</v>
      </c>
      <c r="T204" s="111">
        <v>162.35896735274977</v>
      </c>
      <c r="U204" s="111">
        <v>165.20112121523943</v>
      </c>
      <c r="V204" s="111">
        <v>159.64229683503274</v>
      </c>
    </row>
    <row r="205" spans="1:22" x14ac:dyDescent="0.75">
      <c r="A205" s="108">
        <v>40634</v>
      </c>
      <c r="B205" s="109">
        <v>159.44354428745845</v>
      </c>
      <c r="C205" s="109">
        <v>156.20170273171567</v>
      </c>
      <c r="D205" s="109">
        <v>166.33245759341179</v>
      </c>
      <c r="E205" s="109">
        <v>165.82720672289452</v>
      </c>
      <c r="F205" s="109">
        <v>153.19959238861884</v>
      </c>
      <c r="G205" s="109">
        <v>159.85931358538653</v>
      </c>
      <c r="H205" s="109">
        <v>159.03450550048035</v>
      </c>
      <c r="I205" s="109">
        <v>154.09272392702024</v>
      </c>
      <c r="J205" s="109">
        <v>150.81971064776477</v>
      </c>
      <c r="K205" s="109">
        <v>161.04787714543812</v>
      </c>
      <c r="L205" s="109">
        <v>162.12239611018558</v>
      </c>
      <c r="M205" s="109">
        <v>146.27023708568396</v>
      </c>
      <c r="N205" s="109">
        <v>154.14943354902573</v>
      </c>
      <c r="O205" s="109">
        <v>154.01062519679064</v>
      </c>
      <c r="P205" s="109">
        <v>163.0107578610839</v>
      </c>
      <c r="Q205" s="109">
        <v>159.78969745434961</v>
      </c>
      <c r="R205" s="109">
        <v>169.8555112253942</v>
      </c>
      <c r="S205" s="109">
        <v>168.29708046470049</v>
      </c>
      <c r="T205" s="109">
        <v>157.81916259057542</v>
      </c>
      <c r="U205" s="109">
        <v>163.66590027629374</v>
      </c>
      <c r="V205" s="109">
        <v>162.38375903627349</v>
      </c>
    </row>
    <row r="206" spans="1:22" x14ac:dyDescent="0.75">
      <c r="A206" s="110">
        <v>40664</v>
      </c>
      <c r="B206" s="111">
        <v>153.00102010232717</v>
      </c>
      <c r="C206" s="111">
        <v>148.47890246531341</v>
      </c>
      <c r="D206" s="111">
        <v>162.24081041111805</v>
      </c>
      <c r="E206" s="111">
        <v>156.99535461146183</v>
      </c>
      <c r="F206" s="111">
        <v>149.09524068021159</v>
      </c>
      <c r="G206" s="111">
        <v>156.14608268189673</v>
      </c>
      <c r="H206" s="111">
        <v>147.67932618737194</v>
      </c>
      <c r="I206" s="111">
        <v>149.09719998249801</v>
      </c>
      <c r="J206" s="111">
        <v>158.32552989246381</v>
      </c>
      <c r="K206" s="111">
        <v>152.66157887619065</v>
      </c>
      <c r="L206" s="111">
        <v>152.66157887619065</v>
      </c>
      <c r="M206" s="111">
        <v>145.60277433856191</v>
      </c>
      <c r="N206" s="111">
        <v>152.73501973467216</v>
      </c>
      <c r="O206" s="111">
        <v>142.97522458277541</v>
      </c>
      <c r="P206" s="111">
        <v>155.60356684887995</v>
      </c>
      <c r="Q206" s="111">
        <v>151.04731674484717</v>
      </c>
      <c r="R206" s="111">
        <v>164.85099742355419</v>
      </c>
      <c r="S206" s="111">
        <v>159.88453843497592</v>
      </c>
      <c r="T206" s="111">
        <v>151.42355157464473</v>
      </c>
      <c r="U206" s="111">
        <v>158.42012464671311</v>
      </c>
      <c r="V206" s="111">
        <v>150.81539392376962</v>
      </c>
    </row>
    <row r="207" spans="1:22" x14ac:dyDescent="0.75">
      <c r="A207" s="108">
        <v>40695</v>
      </c>
      <c r="B207" s="109">
        <v>153.81303692912618</v>
      </c>
      <c r="C207" s="109">
        <v>150.29014158005305</v>
      </c>
      <c r="D207" s="109">
        <v>161.09394855471203</v>
      </c>
      <c r="E207" s="109">
        <v>157.7154278648722</v>
      </c>
      <c r="F207" s="109">
        <v>149.96801266020893</v>
      </c>
      <c r="G207" s="109">
        <v>156.95395882223238</v>
      </c>
      <c r="H207" s="109">
        <v>148.45379453959998</v>
      </c>
      <c r="I207" s="109">
        <v>149.90546069058416</v>
      </c>
      <c r="J207" s="109">
        <v>146.22845104229424</v>
      </c>
      <c r="K207" s="109">
        <v>157.43843414944752</v>
      </c>
      <c r="L207" s="109">
        <v>153.98564118802847</v>
      </c>
      <c r="M207" s="109">
        <v>145.85251477535462</v>
      </c>
      <c r="N207" s="109">
        <v>153.76014175386842</v>
      </c>
      <c r="O207" s="109">
        <v>143.34019980880424</v>
      </c>
      <c r="P207" s="109">
        <v>156.41808775482085</v>
      </c>
      <c r="Q207" s="109">
        <v>152.99793527189229</v>
      </c>
      <c r="R207" s="109">
        <v>163.53095815822169</v>
      </c>
      <c r="S207" s="109">
        <v>160.20195231610134</v>
      </c>
      <c r="T207" s="109">
        <v>152.71167791677848</v>
      </c>
      <c r="U207" s="109">
        <v>159.08317020114171</v>
      </c>
      <c r="V207" s="109">
        <v>151.86285769346381</v>
      </c>
    </row>
    <row r="208" spans="1:22" x14ac:dyDescent="0.75">
      <c r="A208" s="110">
        <v>40725</v>
      </c>
      <c r="B208" s="111">
        <v>152.93220504170435</v>
      </c>
      <c r="C208" s="111">
        <v>149.20502638560606</v>
      </c>
      <c r="D208" s="111">
        <v>160.59135561456827</v>
      </c>
      <c r="E208" s="111">
        <v>157.9528957913904</v>
      </c>
      <c r="F208" s="111">
        <v>147.85346979936514</v>
      </c>
      <c r="G208" s="111">
        <v>156.33283946038154</v>
      </c>
      <c r="H208" s="111">
        <v>147.0632280129694</v>
      </c>
      <c r="I208" s="111">
        <v>150.62971702893751</v>
      </c>
      <c r="J208" s="111">
        <v>146.23353899729693</v>
      </c>
      <c r="K208" s="111">
        <v>159.71546161881236</v>
      </c>
      <c r="L208" s="111">
        <v>158.30138184799151</v>
      </c>
      <c r="M208" s="111">
        <v>142.91586236144707</v>
      </c>
      <c r="N208" s="111">
        <v>155.8010244520263</v>
      </c>
      <c r="O208" s="111">
        <v>141.78544079477192</v>
      </c>
      <c r="P208" s="111">
        <v>154.46719705021562</v>
      </c>
      <c r="Q208" s="111">
        <v>151.18601797781216</v>
      </c>
      <c r="R208" s="111">
        <v>161.17528494507224</v>
      </c>
      <c r="S208" s="111">
        <v>157.72057175365637</v>
      </c>
      <c r="T208" s="111">
        <v>151.14520809131051</v>
      </c>
      <c r="U208" s="111">
        <v>156.68738279928502</v>
      </c>
      <c r="V208" s="111">
        <v>150.58175282510103</v>
      </c>
    </row>
    <row r="209" spans="1:22" x14ac:dyDescent="0.75">
      <c r="A209" s="108">
        <v>40756</v>
      </c>
      <c r="B209" s="109">
        <v>152.71163976477047</v>
      </c>
      <c r="C209" s="109">
        <v>147.3133045026496</v>
      </c>
      <c r="D209" s="109">
        <v>164.18310219677724</v>
      </c>
      <c r="E209" s="109">
        <v>157.33111638200242</v>
      </c>
      <c r="F209" s="109">
        <v>148.40387265568845</v>
      </c>
      <c r="G209" s="109">
        <v>153.82552508862577</v>
      </c>
      <c r="H209" s="109">
        <v>151.22259083837611</v>
      </c>
      <c r="I209" s="109">
        <v>149.81572781980398</v>
      </c>
      <c r="J209" s="109">
        <v>143.06500506350227</v>
      </c>
      <c r="K209" s="109">
        <v>164.16101367694509</v>
      </c>
      <c r="L209" s="109">
        <v>151.59882452292695</v>
      </c>
      <c r="M209" s="109">
        <v>148.32729862361927</v>
      </c>
      <c r="N209" s="109">
        <v>151.21004890238845</v>
      </c>
      <c r="O209" s="109">
        <v>147.80856818451446</v>
      </c>
      <c r="P209" s="109">
        <v>154.64224772808143</v>
      </c>
      <c r="Q209" s="109">
        <v>150.1455041287478</v>
      </c>
      <c r="R209" s="109">
        <v>164.19782787666534</v>
      </c>
      <c r="S209" s="109">
        <v>161.15264428805273</v>
      </c>
      <c r="T209" s="109">
        <v>148.45492201040125</v>
      </c>
      <c r="U209" s="109">
        <v>155.56917587945065</v>
      </c>
      <c r="V209" s="109">
        <v>153.49860594095051</v>
      </c>
    </row>
    <row r="210" spans="1:22" x14ac:dyDescent="0.75">
      <c r="A210" s="110">
        <v>40787</v>
      </c>
      <c r="B210" s="111">
        <v>154.08205391502977</v>
      </c>
      <c r="C210" s="111">
        <v>150.02666162955819</v>
      </c>
      <c r="D210" s="111">
        <v>162.67649919085579</v>
      </c>
      <c r="E210" s="111">
        <v>158.52809202965597</v>
      </c>
      <c r="F210" s="111">
        <v>149.56136323615769</v>
      </c>
      <c r="G210" s="111">
        <v>156.02632006466027</v>
      </c>
      <c r="H210" s="111">
        <v>150.68554285039832</v>
      </c>
      <c r="I210" s="111">
        <v>152.27054938428765</v>
      </c>
      <c r="J210" s="111">
        <v>148.94757254506021</v>
      </c>
      <c r="K210" s="111">
        <v>159.28830118884412</v>
      </c>
      <c r="L210" s="111">
        <v>156.07485878531944</v>
      </c>
      <c r="M210" s="111">
        <v>148.40713570572785</v>
      </c>
      <c r="N210" s="111">
        <v>154.07334351029593</v>
      </c>
      <c r="O210" s="111">
        <v>149.10585585630884</v>
      </c>
      <c r="P210" s="111">
        <v>155.28972360219117</v>
      </c>
      <c r="Q210" s="111">
        <v>150.74605435255688</v>
      </c>
      <c r="R210" s="111">
        <v>164.93529785886361</v>
      </c>
      <c r="S210" s="111">
        <v>160.16358085921362</v>
      </c>
      <c r="T210" s="111">
        <v>150.33084825644426</v>
      </c>
      <c r="U210" s="111">
        <v>157.32830443423651</v>
      </c>
      <c r="V210" s="111">
        <v>151.73866751312462</v>
      </c>
    </row>
    <row r="211" spans="1:22" x14ac:dyDescent="0.75">
      <c r="A211" s="108">
        <v>40817</v>
      </c>
      <c r="B211" s="109">
        <v>151.90669002473823</v>
      </c>
      <c r="C211" s="109">
        <v>148.21166181532564</v>
      </c>
      <c r="D211" s="109">
        <v>159.43687227977853</v>
      </c>
      <c r="E211" s="109">
        <v>156.05207998988382</v>
      </c>
      <c r="F211" s="109">
        <v>147.74127687506203</v>
      </c>
      <c r="G211" s="109">
        <v>156.09585104531681</v>
      </c>
      <c r="H211" s="109">
        <v>144.76152771395797</v>
      </c>
      <c r="I211" s="109">
        <v>148.98969578560451</v>
      </c>
      <c r="J211" s="109">
        <v>145.79630875212644</v>
      </c>
      <c r="K211" s="109">
        <v>155.64525642697805</v>
      </c>
      <c r="L211" s="109">
        <v>151.402805071015</v>
      </c>
      <c r="M211" s="109">
        <v>146.53499945091954</v>
      </c>
      <c r="N211" s="109">
        <v>153.34093793843891</v>
      </c>
      <c r="O211" s="109">
        <v>141.63092540904847</v>
      </c>
      <c r="P211" s="109">
        <v>153.8513528508274</v>
      </c>
      <c r="Q211" s="109">
        <v>149.82189719079179</v>
      </c>
      <c r="R211" s="109">
        <v>161.96461618164548</v>
      </c>
      <c r="S211" s="109">
        <v>159.15159660246306</v>
      </c>
      <c r="T211" s="109">
        <v>148.54546182449033</v>
      </c>
      <c r="U211" s="109">
        <v>157.93245978323537</v>
      </c>
      <c r="V211" s="109">
        <v>146.84859591723099</v>
      </c>
    </row>
    <row r="212" spans="1:22" x14ac:dyDescent="0.75">
      <c r="A212" s="110">
        <v>40848</v>
      </c>
      <c r="B212" s="111">
        <v>155.36280545687293</v>
      </c>
      <c r="C212" s="111">
        <v>152.74400417743351</v>
      </c>
      <c r="D212" s="111">
        <v>160.7907545213377</v>
      </c>
      <c r="E212" s="111">
        <v>160.62938537817516</v>
      </c>
      <c r="F212" s="111">
        <v>150.11750624858377</v>
      </c>
      <c r="G212" s="111">
        <v>156.81393879788496</v>
      </c>
      <c r="H212" s="111">
        <v>152.86516145770526</v>
      </c>
      <c r="I212" s="111">
        <v>149.07841193566796</v>
      </c>
      <c r="J212" s="111">
        <v>146.95679271385291</v>
      </c>
      <c r="K212" s="111">
        <v>153.48249635467846</v>
      </c>
      <c r="L212" s="111">
        <v>154.57561873585976</v>
      </c>
      <c r="M212" s="111">
        <v>143.64064786763032</v>
      </c>
      <c r="N212" s="111">
        <v>151.12516367764181</v>
      </c>
      <c r="O212" s="111">
        <v>145.60895821156845</v>
      </c>
      <c r="P212" s="111">
        <v>159.55240113767627</v>
      </c>
      <c r="Q212" s="111">
        <v>156.60214515315394</v>
      </c>
      <c r="R212" s="111">
        <v>165.6629266324438</v>
      </c>
      <c r="S212" s="111">
        <v>164.66522980638538</v>
      </c>
      <c r="T212" s="111">
        <v>154.4354118358861</v>
      </c>
      <c r="U212" s="111">
        <v>160.60645554471373</v>
      </c>
      <c r="V212" s="111">
        <v>157.70263028846315</v>
      </c>
    </row>
    <row r="213" spans="1:22" x14ac:dyDescent="0.75">
      <c r="A213" s="108">
        <v>40878</v>
      </c>
      <c r="B213" s="109">
        <v>158.17233571649913</v>
      </c>
      <c r="C213" s="109">
        <v>153.54691561776968</v>
      </c>
      <c r="D213" s="109">
        <v>167.85629458432723</v>
      </c>
      <c r="E213" s="109">
        <v>162.60108648167318</v>
      </c>
      <c r="F213" s="109">
        <v>153.76921248754994</v>
      </c>
      <c r="G213" s="109">
        <v>162.30627691610076</v>
      </c>
      <c r="H213" s="109">
        <v>151.27097877455904</v>
      </c>
      <c r="I213" s="109">
        <v>150.51699172475915</v>
      </c>
      <c r="J213" s="109">
        <v>143.94535174248514</v>
      </c>
      <c r="K213" s="109">
        <v>164.25068650993273</v>
      </c>
      <c r="L213" s="109">
        <v>154.72549512148041</v>
      </c>
      <c r="M213" s="109">
        <v>146.31539602404069</v>
      </c>
      <c r="N213" s="109">
        <v>154.99502609386226</v>
      </c>
      <c r="O213" s="109">
        <v>143.13345773922774</v>
      </c>
      <c r="P213" s="109">
        <v>163.27589837765913</v>
      </c>
      <c r="Q213" s="109">
        <v>159.94795820129269</v>
      </c>
      <c r="R213" s="109">
        <v>170.26003330059024</v>
      </c>
      <c r="S213" s="109">
        <v>167.85148072180166</v>
      </c>
      <c r="T213" s="109">
        <v>158.73842346322274</v>
      </c>
      <c r="U213" s="109">
        <v>167.18044413092636</v>
      </c>
      <c r="V213" s="109">
        <v>156.69599279811322</v>
      </c>
    </row>
    <row r="214" spans="1:22" x14ac:dyDescent="0.75">
      <c r="A214" s="110">
        <v>40909</v>
      </c>
      <c r="B214" s="111">
        <v>158.32690558026289</v>
      </c>
      <c r="C214" s="111">
        <v>153.73196534988216</v>
      </c>
      <c r="D214" s="111">
        <v>167.87194160743434</v>
      </c>
      <c r="E214" s="111">
        <v>162.0340909475446</v>
      </c>
      <c r="F214" s="111">
        <v>154.57240424477564</v>
      </c>
      <c r="G214" s="111">
        <v>162.39985615533914</v>
      </c>
      <c r="H214" s="111">
        <v>151.50458666756043</v>
      </c>
      <c r="I214" s="111">
        <v>151.92117661366257</v>
      </c>
      <c r="J214" s="111">
        <v>147.43466304105175</v>
      </c>
      <c r="K214" s="111">
        <v>161.20526118350892</v>
      </c>
      <c r="L214" s="111">
        <v>155.70498388876945</v>
      </c>
      <c r="M214" s="111">
        <v>148.08925170777556</v>
      </c>
      <c r="N214" s="111">
        <v>157.45721343431913</v>
      </c>
      <c r="O214" s="111">
        <v>142.73949840841746</v>
      </c>
      <c r="P214" s="111">
        <v>162.59739155799642</v>
      </c>
      <c r="Q214" s="111">
        <v>157.93016688910242</v>
      </c>
      <c r="R214" s="111">
        <v>172.31639522338457</v>
      </c>
      <c r="S214" s="111">
        <v>166.25349565339476</v>
      </c>
      <c r="T214" s="111">
        <v>158.894505936109</v>
      </c>
      <c r="U214" s="111">
        <v>165.69495130268581</v>
      </c>
      <c r="V214" s="111">
        <v>157.34797884032241</v>
      </c>
    </row>
    <row r="215" spans="1:22" x14ac:dyDescent="0.75">
      <c r="A215" s="108">
        <v>40940</v>
      </c>
      <c r="B215" s="109">
        <v>170.17862836444854</v>
      </c>
      <c r="C215" s="109">
        <v>168.16447478995181</v>
      </c>
      <c r="D215" s="109">
        <v>174.40166848929684</v>
      </c>
      <c r="E215" s="109">
        <v>170.78691600135988</v>
      </c>
      <c r="F215" s="109">
        <v>169.55766133492745</v>
      </c>
      <c r="G215" s="109">
        <v>171.45450787076933</v>
      </c>
      <c r="H215" s="109">
        <v>168.06311016547326</v>
      </c>
      <c r="I215" s="109">
        <v>167.89772816891224</v>
      </c>
      <c r="J215" s="109">
        <v>164.96692403028618</v>
      </c>
      <c r="K215" s="109">
        <v>174.06251960550685</v>
      </c>
      <c r="L215" s="109">
        <v>166.72678047125783</v>
      </c>
      <c r="M215" s="109">
        <v>169.09252956154157</v>
      </c>
      <c r="N215" s="109">
        <v>170.27012410488129</v>
      </c>
      <c r="O215" s="109">
        <v>163.98001817357766</v>
      </c>
      <c r="P215" s="109">
        <v>171.69922849480611</v>
      </c>
      <c r="Q215" s="109">
        <v>170.29617529639555</v>
      </c>
      <c r="R215" s="109">
        <v>174.62776774515683</v>
      </c>
      <c r="S215" s="109">
        <v>173.49367302142795</v>
      </c>
      <c r="T215" s="109">
        <v>169.86774918385137</v>
      </c>
      <c r="U215" s="109">
        <v>172.24409704802804</v>
      </c>
      <c r="V215" s="109">
        <v>170.78517149340368</v>
      </c>
    </row>
    <row r="216" spans="1:22" x14ac:dyDescent="0.75">
      <c r="A216" s="110">
        <v>40969</v>
      </c>
      <c r="B216" s="111">
        <v>164.42308182419134</v>
      </c>
      <c r="C216" s="111">
        <v>161.36902752692384</v>
      </c>
      <c r="D216" s="111">
        <v>170.75268234155106</v>
      </c>
      <c r="E216" s="111">
        <v>167.60290086196036</v>
      </c>
      <c r="F216" s="111">
        <v>161.16912850769822</v>
      </c>
      <c r="G216" s="111">
        <v>166.60822775208197</v>
      </c>
      <c r="H216" s="111">
        <v>160.78480255419811</v>
      </c>
      <c r="I216" s="111">
        <v>162.37482323171864</v>
      </c>
      <c r="J216" s="111">
        <v>160.15103847649365</v>
      </c>
      <c r="K216" s="111">
        <v>167.05662617947456</v>
      </c>
      <c r="L216" s="111">
        <v>163.64734738934365</v>
      </c>
      <c r="M216" s="111">
        <v>161.09334921165706</v>
      </c>
      <c r="N216" s="111">
        <v>164.1413105784153</v>
      </c>
      <c r="O216" s="111">
        <v>159.36519597441728</v>
      </c>
      <c r="P216" s="111">
        <v>165.78858755250644</v>
      </c>
      <c r="Q216" s="111">
        <v>162.18102022721061</v>
      </c>
      <c r="R216" s="111">
        <v>173.21671978293537</v>
      </c>
      <c r="S216" s="111">
        <v>170.23993651037151</v>
      </c>
      <c r="T216" s="111">
        <v>161.21964803839231</v>
      </c>
      <c r="U216" s="111">
        <v>168.2528392011931</v>
      </c>
      <c r="V216" s="111">
        <v>161.73120694071864</v>
      </c>
    </row>
    <row r="217" spans="1:22" x14ac:dyDescent="0.75">
      <c r="A217" s="108">
        <v>41000</v>
      </c>
      <c r="B217" s="109">
        <v>164.9907388300266</v>
      </c>
      <c r="C217" s="109">
        <v>160.81365360527806</v>
      </c>
      <c r="D217" s="109">
        <v>173.6574279367473</v>
      </c>
      <c r="E217" s="109">
        <v>165.55814270877326</v>
      </c>
      <c r="F217" s="109">
        <v>164.43288446741263</v>
      </c>
      <c r="G217" s="109">
        <v>168.52174874948804</v>
      </c>
      <c r="H217" s="109">
        <v>159.12157648866156</v>
      </c>
      <c r="I217" s="109">
        <v>163.2156252366924</v>
      </c>
      <c r="J217" s="109">
        <v>159.12998075298555</v>
      </c>
      <c r="K217" s="109">
        <v>171.8084814307058</v>
      </c>
      <c r="L217" s="109">
        <v>162.9895840650174</v>
      </c>
      <c r="M217" s="109">
        <v>163.44103978490645</v>
      </c>
      <c r="N217" s="109">
        <v>167.05382832521116</v>
      </c>
      <c r="O217" s="109">
        <v>156.87180825071832</v>
      </c>
      <c r="P217" s="109">
        <v>166.17414789224938</v>
      </c>
      <c r="Q217" s="109">
        <v>161.93610217347307</v>
      </c>
      <c r="R217" s="109">
        <v>174.89005894077499</v>
      </c>
      <c r="S217" s="109">
        <v>167.27051513794382</v>
      </c>
      <c r="T217" s="109">
        <v>165.0941142557501</v>
      </c>
      <c r="U217" s="109">
        <v>169.50036236567269</v>
      </c>
      <c r="V217" s="109">
        <v>160.62142198062372</v>
      </c>
    </row>
    <row r="218" spans="1:22" x14ac:dyDescent="0.75">
      <c r="A218" s="110">
        <v>41030</v>
      </c>
      <c r="B218" s="111">
        <v>163.04716122210448</v>
      </c>
      <c r="C218" s="111">
        <v>157.03435190559668</v>
      </c>
      <c r="D218" s="111">
        <v>175.6010824020675</v>
      </c>
      <c r="E218" s="111">
        <v>163.59977684102537</v>
      </c>
      <c r="F218" s="111">
        <v>162.49701885337294</v>
      </c>
      <c r="G218" s="111">
        <v>164.45541745264512</v>
      </c>
      <c r="H218" s="111">
        <v>160.71480110976071</v>
      </c>
      <c r="I218" s="111">
        <v>156.18428276556273</v>
      </c>
      <c r="J218" s="111">
        <v>150.4692759628042</v>
      </c>
      <c r="K218" s="111">
        <v>168.15985269292486</v>
      </c>
      <c r="L218" s="111">
        <v>157.94933934698065</v>
      </c>
      <c r="M218" s="111">
        <v>154.4230053068801</v>
      </c>
      <c r="N218" s="111">
        <v>157.57579390895819</v>
      </c>
      <c r="O218" s="111">
        <v>153.90854320651889</v>
      </c>
      <c r="P218" s="111">
        <v>167.62241352646561</v>
      </c>
      <c r="Q218" s="111">
        <v>161.41106920079164</v>
      </c>
      <c r="R218" s="111">
        <v>180.56190220816259</v>
      </c>
      <c r="S218" s="111">
        <v>167.36673517038852</v>
      </c>
      <c r="T218" s="111">
        <v>167.87969455103485</v>
      </c>
      <c r="U218" s="111">
        <v>169.04183314843644</v>
      </c>
      <c r="V218" s="111">
        <v>165.25230637858863</v>
      </c>
    </row>
    <row r="219" spans="1:22" x14ac:dyDescent="0.75">
      <c r="A219" s="108">
        <v>41061</v>
      </c>
      <c r="B219" s="109">
        <v>162.35208394302774</v>
      </c>
      <c r="C219" s="109">
        <v>158.27345374617124</v>
      </c>
      <c r="D219" s="109">
        <v>170.9544515171437</v>
      </c>
      <c r="E219" s="109">
        <v>163.94801263051906</v>
      </c>
      <c r="F219" s="109">
        <v>160.75687036370155</v>
      </c>
      <c r="G219" s="109">
        <v>165.13502228555097</v>
      </c>
      <c r="H219" s="109">
        <v>157.7522925440706</v>
      </c>
      <c r="I219" s="109">
        <v>159.71343831501525</v>
      </c>
      <c r="J219" s="109">
        <v>154.55174609433209</v>
      </c>
      <c r="K219" s="109">
        <v>170.5443727254785</v>
      </c>
      <c r="L219" s="109">
        <v>161.8732370856543</v>
      </c>
      <c r="M219" s="109">
        <v>157.55367122156588</v>
      </c>
      <c r="N219" s="109">
        <v>162.52667172990311</v>
      </c>
      <c r="O219" s="109">
        <v>155.11210803854703</v>
      </c>
      <c r="P219" s="109">
        <v>164.1111810283694</v>
      </c>
      <c r="Q219" s="109">
        <v>160.75459218073067</v>
      </c>
      <c r="R219" s="109">
        <v>171.22783737825387</v>
      </c>
      <c r="S219" s="109">
        <v>165.33119632709557</v>
      </c>
      <c r="T219" s="109">
        <v>162.89233645845866</v>
      </c>
      <c r="U219" s="109">
        <v>166.87392265598291</v>
      </c>
      <c r="V219" s="109">
        <v>159.51241554775297</v>
      </c>
    </row>
    <row r="220" spans="1:22" x14ac:dyDescent="0.75">
      <c r="A220" s="110">
        <v>41091</v>
      </c>
      <c r="B220" s="111">
        <v>160.5578430495346</v>
      </c>
      <c r="C220" s="111">
        <v>157.93947286852668</v>
      </c>
      <c r="D220" s="111">
        <v>166.07381352263997</v>
      </c>
      <c r="E220" s="111">
        <v>164.52968588876502</v>
      </c>
      <c r="F220" s="111">
        <v>156.51240353866828</v>
      </c>
      <c r="G220" s="111">
        <v>162.84892852917773</v>
      </c>
      <c r="H220" s="111">
        <v>156.65846899850484</v>
      </c>
      <c r="I220" s="111">
        <v>158.33762812037327</v>
      </c>
      <c r="J220" s="111">
        <v>156.21898885420137</v>
      </c>
      <c r="K220" s="111">
        <v>162.81516878599882</v>
      </c>
      <c r="L220" s="111">
        <v>161.57705716825706</v>
      </c>
      <c r="M220" s="111">
        <v>155.08303883539693</v>
      </c>
      <c r="N220" s="111">
        <v>161.93820229679878</v>
      </c>
      <c r="O220" s="111">
        <v>152.20795301740054</v>
      </c>
      <c r="P220" s="111">
        <v>162.03798633564216</v>
      </c>
      <c r="Q220" s="111">
        <v>159.08646221141021</v>
      </c>
      <c r="R220" s="111">
        <v>168.24624334706735</v>
      </c>
      <c r="S220" s="111">
        <v>166.49810503577032</v>
      </c>
      <c r="T220" s="111">
        <v>157.46531334084918</v>
      </c>
      <c r="U220" s="111">
        <v>163.45607935076364</v>
      </c>
      <c r="V220" s="111">
        <v>159.6254796525744</v>
      </c>
    </row>
    <row r="221" spans="1:22" x14ac:dyDescent="0.75">
      <c r="A221" s="108">
        <v>41122</v>
      </c>
      <c r="B221" s="109">
        <v>156.30066197570505</v>
      </c>
      <c r="C221" s="109">
        <v>154.85617229679468</v>
      </c>
      <c r="D221" s="109">
        <v>159.35181610462365</v>
      </c>
      <c r="E221" s="109">
        <v>159.24611874045596</v>
      </c>
      <c r="F221" s="109">
        <v>153.2894864770978</v>
      </c>
      <c r="G221" s="109">
        <v>159.65083062704019</v>
      </c>
      <c r="H221" s="109">
        <v>150.73391299677593</v>
      </c>
      <c r="I221" s="109">
        <v>155.61919208914719</v>
      </c>
      <c r="J221" s="109">
        <v>150.68290506972977</v>
      </c>
      <c r="K221" s="109">
        <v>166.07603215303746</v>
      </c>
      <c r="L221" s="109">
        <v>154.50515918323515</v>
      </c>
      <c r="M221" s="109">
        <v>156.73250391284265</v>
      </c>
      <c r="N221" s="109">
        <v>159.3465569239653</v>
      </c>
      <c r="O221" s="109">
        <v>149.52764270711737</v>
      </c>
      <c r="P221" s="109">
        <v>156.75497523341031</v>
      </c>
      <c r="Q221" s="109">
        <v>157.63835044817128</v>
      </c>
      <c r="R221" s="109">
        <v>154.86900540568112</v>
      </c>
      <c r="S221" s="109">
        <v>162.40675844526982</v>
      </c>
      <c r="T221" s="109">
        <v>150.99414151993457</v>
      </c>
      <c r="U221" s="109">
        <v>159.85367976242347</v>
      </c>
      <c r="V221" s="109">
        <v>151.53809318988161</v>
      </c>
    </row>
    <row r="222" spans="1:22" x14ac:dyDescent="0.75">
      <c r="A222" s="110">
        <v>41153</v>
      </c>
      <c r="B222" s="111">
        <v>158.28781061335744</v>
      </c>
      <c r="C222" s="111">
        <v>155.47865535511264</v>
      </c>
      <c r="D222" s="111">
        <v>164.25726553712764</v>
      </c>
      <c r="E222" s="111">
        <v>160.76349730692814</v>
      </c>
      <c r="F222" s="111">
        <v>155.81212391978676</v>
      </c>
      <c r="G222" s="111">
        <v>161.88552875590327</v>
      </c>
      <c r="H222" s="111">
        <v>152.41784943341423</v>
      </c>
      <c r="I222" s="111">
        <v>157.20067740651939</v>
      </c>
      <c r="J222" s="111">
        <v>154.88529901061463</v>
      </c>
      <c r="K222" s="111">
        <v>162.12085649781696</v>
      </c>
      <c r="L222" s="111">
        <v>160.33335665482977</v>
      </c>
      <c r="M222" s="111">
        <v>154.06799815820898</v>
      </c>
      <c r="N222" s="111">
        <v>160.95861304519434</v>
      </c>
      <c r="O222" s="111">
        <v>151.06930873289181</v>
      </c>
      <c r="P222" s="111">
        <v>159.0125660845828</v>
      </c>
      <c r="Q222" s="111">
        <v>155.87422625144464</v>
      </c>
      <c r="R222" s="111">
        <v>165.68153823000145</v>
      </c>
      <c r="S222" s="111">
        <v>161.05025774166037</v>
      </c>
      <c r="T222" s="111">
        <v>156.97487442750526</v>
      </c>
      <c r="U222" s="111">
        <v>162.50347256304255</v>
      </c>
      <c r="V222" s="111">
        <v>153.31687656709585</v>
      </c>
    </row>
    <row r="223" spans="1:22" x14ac:dyDescent="0.75">
      <c r="A223" s="108">
        <v>41183</v>
      </c>
      <c r="B223" s="109">
        <v>161.37998541689345</v>
      </c>
      <c r="C223" s="109">
        <v>157.54213330252475</v>
      </c>
      <c r="D223" s="109">
        <v>169.53542115992701</v>
      </c>
      <c r="E223" s="109">
        <v>162.32565322865497</v>
      </c>
      <c r="F223" s="109">
        <v>160.43431760513192</v>
      </c>
      <c r="G223" s="109">
        <v>165.07800603555694</v>
      </c>
      <c r="H223" s="109">
        <v>155.34637282854777</v>
      </c>
      <c r="I223" s="109">
        <v>159.43613688897636</v>
      </c>
      <c r="J223" s="109">
        <v>156.02975210178948</v>
      </c>
      <c r="K223" s="109">
        <v>166.67470456174848</v>
      </c>
      <c r="L223" s="109">
        <v>162.89793627589248</v>
      </c>
      <c r="M223" s="109">
        <v>155.97433750206028</v>
      </c>
      <c r="N223" s="109">
        <v>161.15309406765431</v>
      </c>
      <c r="O223" s="109">
        <v>156.63478570271235</v>
      </c>
      <c r="P223" s="109">
        <v>162.67588443550483</v>
      </c>
      <c r="Q223" s="109">
        <v>158.55038743634819</v>
      </c>
      <c r="R223" s="109">
        <v>171.44256555871266</v>
      </c>
      <c r="S223" s="109">
        <v>161.94413119716327</v>
      </c>
      <c r="T223" s="109">
        <v>163.40763767384638</v>
      </c>
      <c r="U223" s="109">
        <v>167.69461401415867</v>
      </c>
      <c r="V223" s="109">
        <v>154.48743091243804</v>
      </c>
    </row>
    <row r="224" spans="1:22" x14ac:dyDescent="0.75">
      <c r="A224" s="110">
        <v>41214</v>
      </c>
      <c r="B224" s="111">
        <v>159.69469200554261</v>
      </c>
      <c r="C224" s="111">
        <v>156.09304378901084</v>
      </c>
      <c r="D224" s="111">
        <v>167.34819446567272</v>
      </c>
      <c r="E224" s="111">
        <v>163.28015190309478</v>
      </c>
      <c r="F224" s="111">
        <v>156.10923210799049</v>
      </c>
      <c r="G224" s="111">
        <v>163.21054415075395</v>
      </c>
      <c r="H224" s="111">
        <v>153.95830166335574</v>
      </c>
      <c r="I224" s="111">
        <v>152.395460702892</v>
      </c>
      <c r="J224" s="111">
        <v>150.69871877340739</v>
      </c>
      <c r="K224" s="111">
        <v>156.00103730304687</v>
      </c>
      <c r="L224" s="111">
        <v>157.76519567473798</v>
      </c>
      <c r="M224" s="111">
        <v>147.02572573104601</v>
      </c>
      <c r="N224" s="111">
        <v>156.49562618275149</v>
      </c>
      <c r="O224" s="111">
        <v>145.70571702522651</v>
      </c>
      <c r="P224" s="111">
        <v>164.56084620730971</v>
      </c>
      <c r="Q224" s="111">
        <v>159.68926046607982</v>
      </c>
      <c r="R224" s="111">
        <v>174.91296590742323</v>
      </c>
      <c r="S224" s="111">
        <v>166.95678938866595</v>
      </c>
      <c r="T224" s="111">
        <v>162.16490302595346</v>
      </c>
      <c r="U224" s="111">
        <v>167.68715612942225</v>
      </c>
      <c r="V224" s="111">
        <v>159.46002475544188</v>
      </c>
    </row>
    <row r="225" spans="1:22" x14ac:dyDescent="0.75">
      <c r="A225" s="108">
        <v>41244</v>
      </c>
      <c r="B225" s="109">
        <v>161.80868183735734</v>
      </c>
      <c r="C225" s="109">
        <v>159.29878738802913</v>
      </c>
      <c r="D225" s="109">
        <v>167.14220754217973</v>
      </c>
      <c r="E225" s="109">
        <v>165.32881998216368</v>
      </c>
      <c r="F225" s="109">
        <v>158.28854369255095</v>
      </c>
      <c r="G225" s="109">
        <v>165.48545358827826</v>
      </c>
      <c r="H225" s="109">
        <v>155.80973845427584</v>
      </c>
      <c r="I225" s="109">
        <v>160.10914842345159</v>
      </c>
      <c r="J225" s="109">
        <v>158.04416358257293</v>
      </c>
      <c r="K225" s="109">
        <v>164.49724121031863</v>
      </c>
      <c r="L225" s="109">
        <v>163.45349081898479</v>
      </c>
      <c r="M225" s="109">
        <v>156.76480602791833</v>
      </c>
      <c r="N225" s="109">
        <v>165.15690115311742</v>
      </c>
      <c r="O225" s="109">
        <v>151.87334133820733</v>
      </c>
      <c r="P225" s="109">
        <v>162.94170411329449</v>
      </c>
      <c r="Q225" s="109">
        <v>160.13520325833329</v>
      </c>
      <c r="R225" s="109">
        <v>168.90551843008714</v>
      </c>
      <c r="S225" s="109">
        <v>166.579039424283</v>
      </c>
      <c r="T225" s="109">
        <v>159.30436880230604</v>
      </c>
      <c r="U225" s="109">
        <v>165.70448854505216</v>
      </c>
      <c r="V225" s="109">
        <v>158.43400319832153</v>
      </c>
    </row>
    <row r="226" spans="1:22" x14ac:dyDescent="0.75">
      <c r="A226" s="110">
        <v>41275</v>
      </c>
      <c r="B226" s="111">
        <v>160.5539214871003</v>
      </c>
      <c r="C226" s="111">
        <v>161.74663452704985</v>
      </c>
      <c r="D226" s="111">
        <v>158.01940627720748</v>
      </c>
      <c r="E226" s="111">
        <v>161.86565370566282</v>
      </c>
      <c r="F226" s="111">
        <v>159.24218926853777</v>
      </c>
      <c r="G226" s="111">
        <v>164.19300467258714</v>
      </c>
      <c r="H226" s="111">
        <v>154.61646997393754</v>
      </c>
      <c r="I226" s="111">
        <v>156.08133227410349</v>
      </c>
      <c r="J226" s="111">
        <v>158.06803398338675</v>
      </c>
      <c r="K226" s="111">
        <v>151.85959114187659</v>
      </c>
      <c r="L226" s="111">
        <v>159.26480927856599</v>
      </c>
      <c r="M226" s="111">
        <v>152.89785526964101</v>
      </c>
      <c r="N226" s="111">
        <v>161.18016751432947</v>
      </c>
      <c r="O226" s="111">
        <v>147.76218004005062</v>
      </c>
      <c r="P226" s="111">
        <v>163.53564762909818</v>
      </c>
      <c r="Q226" s="111">
        <v>164.19903488949191</v>
      </c>
      <c r="R226" s="111">
        <v>162.12594970076142</v>
      </c>
      <c r="S226" s="111">
        <v>163.59954999039402</v>
      </c>
      <c r="T226" s="111">
        <v>163.47174526780228</v>
      </c>
      <c r="U226" s="111">
        <v>166.20156277809221</v>
      </c>
      <c r="V226" s="111">
        <v>159.18599659652884</v>
      </c>
    </row>
    <row r="227" spans="1:22" x14ac:dyDescent="0.75">
      <c r="A227" s="108">
        <v>41306</v>
      </c>
      <c r="B227" s="109">
        <v>165.84988337078619</v>
      </c>
      <c r="C227" s="109">
        <v>165.7560126470282</v>
      </c>
      <c r="D227" s="109">
        <v>166.04935865877192</v>
      </c>
      <c r="E227" s="109">
        <v>168.1459643777776</v>
      </c>
      <c r="F227" s="109">
        <v>163.5538023637948</v>
      </c>
      <c r="G227" s="109">
        <v>169.38577054802232</v>
      </c>
      <c r="H227" s="109">
        <v>160.08080429213769</v>
      </c>
      <c r="I227" s="109">
        <v>165.95080973178437</v>
      </c>
      <c r="J227" s="109">
        <v>165.37801622879209</v>
      </c>
      <c r="K227" s="109">
        <v>167.16799592564297</v>
      </c>
      <c r="L227" s="109">
        <v>168.27557470507742</v>
      </c>
      <c r="M227" s="109">
        <v>163.62604475849139</v>
      </c>
      <c r="N227" s="109">
        <v>169.16198200010416</v>
      </c>
      <c r="O227" s="109">
        <v>160.71152866242051</v>
      </c>
      <c r="P227" s="109">
        <v>165.78259913012073</v>
      </c>
      <c r="Q227" s="109">
        <v>166.0080102591856</v>
      </c>
      <c r="R227" s="109">
        <v>165.30360048085788</v>
      </c>
      <c r="S227" s="109">
        <v>168.05955749291107</v>
      </c>
      <c r="T227" s="109">
        <v>163.50564076733042</v>
      </c>
      <c r="U227" s="109">
        <v>169.53496291330114</v>
      </c>
      <c r="V227" s="109">
        <v>159.66032137861583</v>
      </c>
    </row>
    <row r="228" spans="1:22" x14ac:dyDescent="0.75">
      <c r="A228" s="110">
        <v>41334</v>
      </c>
      <c r="B228" s="111">
        <v>159.95700365798939</v>
      </c>
      <c r="C228" s="111">
        <v>156.01655320287884</v>
      </c>
      <c r="D228" s="111">
        <v>168.33046087509933</v>
      </c>
      <c r="E228" s="111">
        <v>160.83781705521488</v>
      </c>
      <c r="F228" s="111">
        <v>159.07619026076389</v>
      </c>
      <c r="G228" s="111">
        <v>164.86418311170198</v>
      </c>
      <c r="H228" s="111">
        <v>151.9505529703531</v>
      </c>
      <c r="I228" s="111">
        <v>155.63909921034647</v>
      </c>
      <c r="J228" s="111">
        <v>150.02482175612869</v>
      </c>
      <c r="K228" s="111">
        <v>167.56943880055934</v>
      </c>
      <c r="L228" s="111">
        <v>156.67808208312778</v>
      </c>
      <c r="M228" s="111">
        <v>154.60011633756517</v>
      </c>
      <c r="N228" s="111">
        <v>162.29285414876267</v>
      </c>
      <c r="O228" s="111">
        <v>144.78297273187803</v>
      </c>
      <c r="P228" s="111">
        <v>162.83560662308466</v>
      </c>
      <c r="Q228" s="111">
        <v>160.01104083404562</v>
      </c>
      <c r="R228" s="111">
        <v>168.83780892479265</v>
      </c>
      <c r="S228" s="111">
        <v>163.61097370327298</v>
      </c>
      <c r="T228" s="111">
        <v>162.06023954289637</v>
      </c>
      <c r="U228" s="111">
        <v>166.57840242032819</v>
      </c>
      <c r="V228" s="111">
        <v>156.72893979600315</v>
      </c>
    </row>
    <row r="229" spans="1:22" x14ac:dyDescent="0.75">
      <c r="A229" s="108">
        <v>41365</v>
      </c>
      <c r="B229" s="109">
        <v>155.6195823997067</v>
      </c>
      <c r="C229" s="109">
        <v>154.56739554755956</v>
      </c>
      <c r="D229" s="109">
        <v>157.85547946051938</v>
      </c>
      <c r="E229" s="109">
        <v>160.0664357686303</v>
      </c>
      <c r="F229" s="109">
        <v>151.17272903078305</v>
      </c>
      <c r="G229" s="109">
        <v>159.91748879713197</v>
      </c>
      <c r="H229" s="109">
        <v>148.60720880390755</v>
      </c>
      <c r="I229" s="109">
        <v>153.02412144461226</v>
      </c>
      <c r="J229" s="109">
        <v>148.36213171696352</v>
      </c>
      <c r="K229" s="109">
        <v>162.93084961586587</v>
      </c>
      <c r="L229" s="109">
        <v>156.09863124666072</v>
      </c>
      <c r="M229" s="109">
        <v>149.94961164256381</v>
      </c>
      <c r="N229" s="109">
        <v>158.13971844871341</v>
      </c>
      <c r="O229" s="109">
        <v>144.67762106949985</v>
      </c>
      <c r="P229" s="109">
        <v>157.349889703103</v>
      </c>
      <c r="Q229" s="109">
        <v>158.70423810129023</v>
      </c>
      <c r="R229" s="109">
        <v>154.47189935695511</v>
      </c>
      <c r="S229" s="109">
        <v>162.71163878327673</v>
      </c>
      <c r="T229" s="109">
        <v>151.98814062292925</v>
      </c>
      <c r="U229" s="109">
        <v>161.102669029411</v>
      </c>
      <c r="V229" s="109">
        <v>151.22693396017937</v>
      </c>
    </row>
    <row r="230" spans="1:22" x14ac:dyDescent="0.75">
      <c r="A230" s="110">
        <v>41395</v>
      </c>
      <c r="B230" s="111">
        <v>145.97284040165945</v>
      </c>
      <c r="C230" s="111">
        <v>146.73455857534503</v>
      </c>
      <c r="D230" s="111">
        <v>144.35418928257764</v>
      </c>
      <c r="E230" s="111">
        <v>151.17653279922075</v>
      </c>
      <c r="F230" s="111">
        <v>140.76914800409816</v>
      </c>
      <c r="G230" s="111">
        <v>152.61010092292855</v>
      </c>
      <c r="H230" s="111">
        <v>135.14362586695725</v>
      </c>
      <c r="I230" s="111">
        <v>145.14266433924308</v>
      </c>
      <c r="J230" s="111">
        <v>148.30371398986657</v>
      </c>
      <c r="K230" s="111">
        <v>138.42543383166813</v>
      </c>
      <c r="L230" s="111">
        <v>152.3257421956055</v>
      </c>
      <c r="M230" s="111">
        <v>137.95958648288064</v>
      </c>
      <c r="N230" s="111">
        <v>152.95544000737189</v>
      </c>
      <c r="O230" s="111">
        <v>132.39550403861182</v>
      </c>
      <c r="P230" s="111">
        <v>146.52629110993703</v>
      </c>
      <c r="Q230" s="111">
        <v>145.68845496566396</v>
      </c>
      <c r="R230" s="111">
        <v>148.30669291651728</v>
      </c>
      <c r="S230" s="111">
        <v>150.41039320163091</v>
      </c>
      <c r="T230" s="111">
        <v>142.64218901824316</v>
      </c>
      <c r="U230" s="111">
        <v>152.379874866633</v>
      </c>
      <c r="V230" s="111">
        <v>136.97570708585417</v>
      </c>
    </row>
    <row r="231" spans="1:22" x14ac:dyDescent="0.75">
      <c r="A231" s="108">
        <v>41426</v>
      </c>
      <c r="B231" s="109">
        <v>145.0410899690074</v>
      </c>
      <c r="C231" s="109">
        <v>147.34132402550603</v>
      </c>
      <c r="D231" s="109">
        <v>140.15309259894781</v>
      </c>
      <c r="E231" s="109">
        <v>150.36513330765186</v>
      </c>
      <c r="F231" s="109">
        <v>139.71704663036297</v>
      </c>
      <c r="G231" s="109">
        <v>148.89974259962551</v>
      </c>
      <c r="H231" s="109">
        <v>138.74539357168311</v>
      </c>
      <c r="I231" s="109">
        <v>147.47720984158966</v>
      </c>
      <c r="J231" s="109">
        <v>146.2243977859996</v>
      </c>
      <c r="K231" s="109">
        <v>150.13943545971847</v>
      </c>
      <c r="L231" s="109">
        <v>153.23988741195558</v>
      </c>
      <c r="M231" s="109">
        <v>141.71453227122373</v>
      </c>
      <c r="N231" s="109">
        <v>154.53222151307978</v>
      </c>
      <c r="O231" s="109">
        <v>135.96640132494781</v>
      </c>
      <c r="P231" s="109">
        <v>143.41701005395259</v>
      </c>
      <c r="Q231" s="109">
        <v>148.08594151851034</v>
      </c>
      <c r="R231" s="109">
        <v>133.49553069176736</v>
      </c>
      <c r="S231" s="109">
        <v>148.44863057144937</v>
      </c>
      <c r="T231" s="109">
        <v>138.38538953645579</v>
      </c>
      <c r="U231" s="109">
        <v>145.14475665732266</v>
      </c>
      <c r="V231" s="109">
        <v>140.59805506950667</v>
      </c>
    </row>
    <row r="232" spans="1:22" x14ac:dyDescent="0.75">
      <c r="A232" s="110">
        <v>41456</v>
      </c>
      <c r="B232" s="111">
        <v>136.7310379929875</v>
      </c>
      <c r="C232" s="111">
        <v>137.11608674337435</v>
      </c>
      <c r="D232" s="111">
        <v>135.91280939841539</v>
      </c>
      <c r="E232" s="111">
        <v>139.82039055248254</v>
      </c>
      <c r="F232" s="111">
        <v>133.64168543349246</v>
      </c>
      <c r="G232" s="111">
        <v>140.20841408740509</v>
      </c>
      <c r="H232" s="111">
        <v>131.0574243652535</v>
      </c>
      <c r="I232" s="111">
        <v>136.41066479725805</v>
      </c>
      <c r="J232" s="111">
        <v>137.59142793431843</v>
      </c>
      <c r="K232" s="111">
        <v>133.90154313100479</v>
      </c>
      <c r="L232" s="111">
        <v>143.49583419413511</v>
      </c>
      <c r="M232" s="111">
        <v>129.32549540038102</v>
      </c>
      <c r="N232" s="111">
        <v>140.2404239148195</v>
      </c>
      <c r="O232" s="111">
        <v>130.16211044755255</v>
      </c>
      <c r="P232" s="111">
        <v>136.94462012347378</v>
      </c>
      <c r="Q232" s="111">
        <v>136.79919261607833</v>
      </c>
      <c r="R232" s="111">
        <v>137.25365357668912</v>
      </c>
      <c r="S232" s="111">
        <v>137.37009479138081</v>
      </c>
      <c r="T232" s="111">
        <v>136.51914545556676</v>
      </c>
      <c r="U232" s="111">
        <v>140.18707420246218</v>
      </c>
      <c r="V232" s="111">
        <v>131.65430031038747</v>
      </c>
    </row>
    <row r="233" spans="1:22" x14ac:dyDescent="0.75">
      <c r="A233" s="108">
        <v>41487</v>
      </c>
      <c r="B233" s="109">
        <v>133.04000390047366</v>
      </c>
      <c r="C233" s="109">
        <v>132.57317252648687</v>
      </c>
      <c r="D233" s="109">
        <v>134.03202057019558</v>
      </c>
      <c r="E233" s="109">
        <v>137.93446559301179</v>
      </c>
      <c r="F233" s="109">
        <v>128.14554220793553</v>
      </c>
      <c r="G233" s="109">
        <v>137.79355057556216</v>
      </c>
      <c r="H233" s="109">
        <v>125.28421722006613</v>
      </c>
      <c r="I233" s="109">
        <v>133.0911158230993</v>
      </c>
      <c r="J233" s="109">
        <v>132.96412599490338</v>
      </c>
      <c r="K233" s="109">
        <v>133.36096920801555</v>
      </c>
      <c r="L233" s="109">
        <v>138.08116965866492</v>
      </c>
      <c r="M233" s="109">
        <v>128.10106198753368</v>
      </c>
      <c r="N233" s="109">
        <v>139.85761009645739</v>
      </c>
      <c r="O233" s="109">
        <v>122.05104621919924</v>
      </c>
      <c r="P233" s="109">
        <v>133.0059292853899</v>
      </c>
      <c r="Q233" s="109">
        <v>132.31253688087585</v>
      </c>
      <c r="R233" s="109">
        <v>134.47938814498229</v>
      </c>
      <c r="S233" s="109">
        <v>137.83666288257638</v>
      </c>
      <c r="T233" s="109">
        <v>128.17519568820342</v>
      </c>
      <c r="U233" s="109">
        <v>136.41751089496532</v>
      </c>
      <c r="V233" s="109">
        <v>127.43966455397737</v>
      </c>
    </row>
    <row r="234" spans="1:22" x14ac:dyDescent="0.75">
      <c r="A234" s="110">
        <v>41518</v>
      </c>
      <c r="B234" s="111">
        <v>136.73928150652978</v>
      </c>
      <c r="C234" s="111">
        <v>140.39785456970483</v>
      </c>
      <c r="D234" s="111">
        <v>128.96481374728282</v>
      </c>
      <c r="E234" s="111">
        <v>141.28525753374547</v>
      </c>
      <c r="F234" s="111">
        <v>132.19330547931409</v>
      </c>
      <c r="G234" s="111">
        <v>140.85787880467879</v>
      </c>
      <c r="H234" s="111">
        <v>130.01946486218142</v>
      </c>
      <c r="I234" s="111">
        <v>139.46702286146814</v>
      </c>
      <c r="J234" s="111">
        <v>140.74642819030336</v>
      </c>
      <c r="K234" s="111">
        <v>136.74828653769339</v>
      </c>
      <c r="L234" s="111">
        <v>141.93195874231782</v>
      </c>
      <c r="M234" s="111">
        <v>137.00208698061854</v>
      </c>
      <c r="N234" s="111">
        <v>145.82691730642213</v>
      </c>
      <c r="O234" s="111">
        <v>129.0903529775959</v>
      </c>
      <c r="P234" s="111">
        <v>134.9207872699042</v>
      </c>
      <c r="Q234" s="111">
        <v>140.16547215597248</v>
      </c>
      <c r="R234" s="111">
        <v>123.77583188700912</v>
      </c>
      <c r="S234" s="111">
        <v>140.85412339469727</v>
      </c>
      <c r="T234" s="111">
        <v>128.98745114511115</v>
      </c>
      <c r="U234" s="111">
        <v>137.54518647018321</v>
      </c>
      <c r="V234" s="111">
        <v>130.63887278523842</v>
      </c>
    </row>
    <row r="235" spans="1:22" x14ac:dyDescent="0.75">
      <c r="A235" s="108">
        <v>41548</v>
      </c>
      <c r="B235" s="109">
        <v>139.24464883584901</v>
      </c>
      <c r="C235" s="109">
        <v>140.58371593300248</v>
      </c>
      <c r="D235" s="109">
        <v>136.3991312543979</v>
      </c>
      <c r="E235" s="109">
        <v>142.5892144290907</v>
      </c>
      <c r="F235" s="109">
        <v>135.90008324260731</v>
      </c>
      <c r="G235" s="109">
        <v>142.97265069030416</v>
      </c>
      <c r="H235" s="109">
        <v>133.16211949436953</v>
      </c>
      <c r="I235" s="109">
        <v>139.38927563180442</v>
      </c>
      <c r="J235" s="109">
        <v>140.64563381678957</v>
      </c>
      <c r="K235" s="109">
        <v>136.71951448871096</v>
      </c>
      <c r="L235" s="109">
        <v>143.71732350088462</v>
      </c>
      <c r="M235" s="109">
        <v>135.0612277627242</v>
      </c>
      <c r="N235" s="109">
        <v>145.6843210312482</v>
      </c>
      <c r="O235" s="109">
        <v>129.11841208534349</v>
      </c>
      <c r="P235" s="109">
        <v>139.14823097187875</v>
      </c>
      <c r="Q235" s="109">
        <v>140.54243734381109</v>
      </c>
      <c r="R235" s="109">
        <v>136.18554243152252</v>
      </c>
      <c r="S235" s="109">
        <v>141.83714171456143</v>
      </c>
      <c r="T235" s="109">
        <v>136.45932022919604</v>
      </c>
      <c r="U235" s="109">
        <v>141.16487046300813</v>
      </c>
      <c r="V235" s="109">
        <v>135.85792443372023</v>
      </c>
    </row>
    <row r="236" spans="1:22" x14ac:dyDescent="0.75">
      <c r="A236" s="110">
        <v>41579</v>
      </c>
      <c r="B236" s="111">
        <v>138.01167420976486</v>
      </c>
      <c r="C236" s="111">
        <v>138.95733235173543</v>
      </c>
      <c r="D236" s="111">
        <v>136.00215065807743</v>
      </c>
      <c r="E236" s="111">
        <v>142.15710394136354</v>
      </c>
      <c r="F236" s="111">
        <v>133.86624447816624</v>
      </c>
      <c r="G236" s="111">
        <v>140.96622797628496</v>
      </c>
      <c r="H236" s="111">
        <v>133.19108648544267</v>
      </c>
      <c r="I236" s="111">
        <v>136.92390983074245</v>
      </c>
      <c r="J236" s="111">
        <v>137.25344594816542</v>
      </c>
      <c r="K236" s="111">
        <v>136.22364558121868</v>
      </c>
      <c r="L236" s="111">
        <v>142.2137651897618</v>
      </c>
      <c r="M236" s="111">
        <v>131.63405447172312</v>
      </c>
      <c r="N236" s="111">
        <v>140.25666553622833</v>
      </c>
      <c r="O236" s="111">
        <v>131.48625578494978</v>
      </c>
      <c r="P236" s="111">
        <v>138.73685046244648</v>
      </c>
      <c r="Q236" s="111">
        <v>140.09325662078211</v>
      </c>
      <c r="R236" s="111">
        <v>135.85448737598327</v>
      </c>
      <c r="S236" s="111">
        <v>142.11932977576467</v>
      </c>
      <c r="T236" s="111">
        <v>135.35437114912833</v>
      </c>
      <c r="U236" s="111">
        <v>141.43926960298938</v>
      </c>
      <c r="V236" s="111">
        <v>134.32764028577125</v>
      </c>
    </row>
    <row r="237" spans="1:22" x14ac:dyDescent="0.75">
      <c r="A237" s="108">
        <v>41609</v>
      </c>
      <c r="B237" s="109">
        <v>136.57028819315593</v>
      </c>
      <c r="C237" s="109">
        <v>136.98672384203761</v>
      </c>
      <c r="D237" s="109">
        <v>135.68536243928233</v>
      </c>
      <c r="E237" s="109">
        <v>140.26008449383409</v>
      </c>
      <c r="F237" s="109">
        <v>132.88049189247778</v>
      </c>
      <c r="G237" s="109">
        <v>141.43112805386446</v>
      </c>
      <c r="H237" s="109">
        <v>128.63944420989461</v>
      </c>
      <c r="I237" s="109">
        <v>138.16032636622509</v>
      </c>
      <c r="J237" s="109">
        <v>139.62127636709977</v>
      </c>
      <c r="K237" s="109">
        <v>135.0558076143663</v>
      </c>
      <c r="L237" s="109">
        <v>141.59025684722656</v>
      </c>
      <c r="M237" s="109">
        <v>134.73039588522357</v>
      </c>
      <c r="N237" s="109">
        <v>144.42530576446154</v>
      </c>
      <c r="O237" s="109">
        <v>127.93851787436554</v>
      </c>
      <c r="P237" s="109">
        <v>135.51026274444314</v>
      </c>
      <c r="Q237" s="109">
        <v>135.23035549199616</v>
      </c>
      <c r="R237" s="109">
        <v>136.10506565589301</v>
      </c>
      <c r="S237" s="109">
        <v>139.37330292490577</v>
      </c>
      <c r="T237" s="109">
        <v>131.64722256398056</v>
      </c>
      <c r="U237" s="109">
        <v>139.43500958013308</v>
      </c>
      <c r="V237" s="109">
        <v>129.10672843358066</v>
      </c>
    </row>
    <row r="238" spans="1:22" x14ac:dyDescent="0.75">
      <c r="A238" s="110">
        <v>41640</v>
      </c>
      <c r="B238" s="111">
        <v>131.7420856583752</v>
      </c>
      <c r="C238" s="111">
        <v>132.14228014691838</v>
      </c>
      <c r="D238" s="111">
        <v>130.89167237022096</v>
      </c>
      <c r="E238" s="111">
        <v>135.27215998434306</v>
      </c>
      <c r="F238" s="111">
        <v>128.21201133240734</v>
      </c>
      <c r="G238" s="111">
        <v>136.83456152495791</v>
      </c>
      <c r="H238" s="111">
        <v>123.4333092444771</v>
      </c>
      <c r="I238" s="111">
        <v>130.18741065795422</v>
      </c>
      <c r="J238" s="111">
        <v>130.65565191865636</v>
      </c>
      <c r="K238" s="111">
        <v>129.19239797896211</v>
      </c>
      <c r="L238" s="111">
        <v>131.40454316479276</v>
      </c>
      <c r="M238" s="111">
        <v>128.97027815111565</v>
      </c>
      <c r="N238" s="111">
        <v>136.94679826255376</v>
      </c>
      <c r="O238" s="111">
        <v>119.15893614518653</v>
      </c>
      <c r="P238" s="111">
        <v>132.77853565865587</v>
      </c>
      <c r="Q238" s="111">
        <v>133.13336563242638</v>
      </c>
      <c r="R238" s="111">
        <v>132.02452196439353</v>
      </c>
      <c r="S238" s="111">
        <v>137.85057119737658</v>
      </c>
      <c r="T238" s="111">
        <v>127.70650011993514</v>
      </c>
      <c r="U238" s="111">
        <v>136.75973703322731</v>
      </c>
      <c r="V238" s="111">
        <v>126.28289131067079</v>
      </c>
    </row>
    <row r="239" spans="1:22" x14ac:dyDescent="0.75">
      <c r="A239" s="108">
        <v>41671</v>
      </c>
      <c r="B239" s="109">
        <v>136.39269104770261</v>
      </c>
      <c r="C239" s="109">
        <v>138.4362600242855</v>
      </c>
      <c r="D239" s="109">
        <v>132.05010697246399</v>
      </c>
      <c r="E239" s="109">
        <v>138.59690062327115</v>
      </c>
      <c r="F239" s="109">
        <v>134.18848147213407</v>
      </c>
      <c r="G239" s="109">
        <v>138.47748753022645</v>
      </c>
      <c r="H239" s="109">
        <v>132.99118099726897</v>
      </c>
      <c r="I239" s="109">
        <v>142.6148160702092</v>
      </c>
      <c r="J239" s="109">
        <v>143.81781759130706</v>
      </c>
      <c r="K239" s="109">
        <v>140.05843783787628</v>
      </c>
      <c r="L239" s="109">
        <v>144.31214626849584</v>
      </c>
      <c r="M239" s="109">
        <v>140.91748587192259</v>
      </c>
      <c r="N239" s="109">
        <v>143.90200724497154</v>
      </c>
      <c r="O239" s="109">
        <v>140.51466204822856</v>
      </c>
      <c r="P239" s="109">
        <v>132.24460769936488</v>
      </c>
      <c r="Q239" s="109">
        <v>134.84855497960444</v>
      </c>
      <c r="R239" s="109">
        <v>126.71121972885578</v>
      </c>
      <c r="S239" s="109">
        <v>134.78673685978808</v>
      </c>
      <c r="T239" s="109">
        <v>129.70247853894168</v>
      </c>
      <c r="U239" s="109">
        <v>134.86114105372974</v>
      </c>
      <c r="V239" s="109">
        <v>127.97552696329592</v>
      </c>
    </row>
    <row r="240" spans="1:22" x14ac:dyDescent="0.75">
      <c r="A240" s="110">
        <v>41699</v>
      </c>
      <c r="B240" s="111">
        <v>125.77967299736233</v>
      </c>
      <c r="C240" s="111">
        <v>124.0404025127214</v>
      </c>
      <c r="D240" s="111">
        <v>129.47562277722437</v>
      </c>
      <c r="E240" s="111">
        <v>129.85017896642381</v>
      </c>
      <c r="F240" s="111">
        <v>121.70916702830091</v>
      </c>
      <c r="G240" s="111">
        <v>128.43131222560186</v>
      </c>
      <c r="H240" s="111">
        <v>121.45331425655044</v>
      </c>
      <c r="I240" s="111">
        <v>132.35831294344246</v>
      </c>
      <c r="J240" s="111">
        <v>129.56371314788231</v>
      </c>
      <c r="K240" s="111">
        <v>138.29683750900779</v>
      </c>
      <c r="L240" s="111">
        <v>137.03349898307917</v>
      </c>
      <c r="M240" s="111">
        <v>127.68312690380574</v>
      </c>
      <c r="N240" s="111">
        <v>135.01311295731028</v>
      </c>
      <c r="O240" s="111">
        <v>128.02679713134228</v>
      </c>
      <c r="P240" s="111">
        <v>121.39391303330892</v>
      </c>
      <c r="Q240" s="111">
        <v>120.35819542261412</v>
      </c>
      <c r="R240" s="111">
        <v>123.59481295603541</v>
      </c>
      <c r="S240" s="111">
        <v>125.06129895532018</v>
      </c>
      <c r="T240" s="111">
        <v>117.72652711129767</v>
      </c>
      <c r="U240" s="111">
        <v>124.0434450711296</v>
      </c>
      <c r="V240" s="111">
        <v>117.07099234002258</v>
      </c>
    </row>
    <row r="241" spans="1:22" x14ac:dyDescent="0.75">
      <c r="A241" s="108">
        <v>41730</v>
      </c>
      <c r="B241" s="109">
        <v>120.24907297496375</v>
      </c>
      <c r="C241" s="109">
        <v>121.1141589950787</v>
      </c>
      <c r="D241" s="109">
        <v>118.41076518221955</v>
      </c>
      <c r="E241" s="109">
        <v>126.4480151076222</v>
      </c>
      <c r="F241" s="109">
        <v>114.05013084230534</v>
      </c>
      <c r="G241" s="109">
        <v>125.19958096443413</v>
      </c>
      <c r="H241" s="109">
        <v>112.17192836056475</v>
      </c>
      <c r="I241" s="109">
        <v>126.92759520402458</v>
      </c>
      <c r="J241" s="109">
        <v>127.14056815392192</v>
      </c>
      <c r="K241" s="109">
        <v>126.4750276854928</v>
      </c>
      <c r="L241" s="109">
        <v>134.51296653075252</v>
      </c>
      <c r="M241" s="109">
        <v>119.34222387729668</v>
      </c>
      <c r="N241" s="109">
        <v>132.47892570020477</v>
      </c>
      <c r="O241" s="109">
        <v>117.87016123657273</v>
      </c>
      <c r="P241" s="109">
        <v>115.79672482225654</v>
      </c>
      <c r="Q241" s="109">
        <v>117.0965528891832</v>
      </c>
      <c r="R241" s="109">
        <v>113.03459018003741</v>
      </c>
      <c r="S241" s="109">
        <v>121.0713808255353</v>
      </c>
      <c r="T241" s="109">
        <v>110.52206881897779</v>
      </c>
      <c r="U241" s="109">
        <v>120.34668447392035</v>
      </c>
      <c r="V241" s="109">
        <v>108.37310644322611</v>
      </c>
    </row>
    <row r="242" spans="1:22" x14ac:dyDescent="0.75">
      <c r="A242" s="110">
        <v>41760</v>
      </c>
      <c r="B242" s="111">
        <v>109.48460231559913</v>
      </c>
      <c r="C242" s="111">
        <v>110.57459243069391</v>
      </c>
      <c r="D242" s="111">
        <v>107.16837332102276</v>
      </c>
      <c r="E242" s="111">
        <v>114.25951953247855</v>
      </c>
      <c r="F242" s="111">
        <v>104.70968509871973</v>
      </c>
      <c r="G242" s="111">
        <v>112.98070020496432</v>
      </c>
      <c r="H242" s="111">
        <v>103.78044260137172</v>
      </c>
      <c r="I242" s="111">
        <v>111.79653772322214</v>
      </c>
      <c r="J242" s="111">
        <v>114.56529613347243</v>
      </c>
      <c r="K242" s="111">
        <v>105.91292610144029</v>
      </c>
      <c r="L242" s="111">
        <v>118.23853149665383</v>
      </c>
      <c r="M242" s="111">
        <v>105.35454394979045</v>
      </c>
      <c r="N242" s="111">
        <v>115.912903970629</v>
      </c>
      <c r="O242" s="111">
        <v>105.08036121429518</v>
      </c>
      <c r="P242" s="111">
        <v>107.94331204385047</v>
      </c>
      <c r="Q242" s="111">
        <v>107.91412329550822</v>
      </c>
      <c r="R242" s="111">
        <v>108.00533813407772</v>
      </c>
      <c r="S242" s="111">
        <v>111.60684488969501</v>
      </c>
      <c r="T242" s="111">
        <v>104.2797791980059</v>
      </c>
      <c r="U242" s="111">
        <v>111.02589769452122</v>
      </c>
      <c r="V242" s="111">
        <v>102.91383019275607</v>
      </c>
    </row>
    <row r="243" spans="1:22" x14ac:dyDescent="0.75">
      <c r="A243" s="108">
        <v>41791</v>
      </c>
      <c r="B243" s="109">
        <v>107.37263447142259</v>
      </c>
      <c r="C243" s="109">
        <v>110.59857644173864</v>
      </c>
      <c r="D243" s="109">
        <v>100.51750778450089</v>
      </c>
      <c r="E243" s="109">
        <v>113.65069111610055</v>
      </c>
      <c r="F243" s="109">
        <v>101.0945778267446</v>
      </c>
      <c r="G243" s="109">
        <v>111.79215137383532</v>
      </c>
      <c r="H243" s="109">
        <v>100.16184373590701</v>
      </c>
      <c r="I243" s="109">
        <v>110.91773802944431</v>
      </c>
      <c r="J243" s="109">
        <v>113.08557664930555</v>
      </c>
      <c r="K243" s="109">
        <v>106.31108096223912</v>
      </c>
      <c r="L243" s="109">
        <v>118.52372493763583</v>
      </c>
      <c r="M243" s="109">
        <v>103.31175112125277</v>
      </c>
      <c r="N243" s="109">
        <v>116.95254278177805</v>
      </c>
      <c r="O243" s="109">
        <v>101.07147764405765</v>
      </c>
      <c r="P243" s="109">
        <v>105.00923209940807</v>
      </c>
      <c r="Q243" s="109">
        <v>108.94057630336071</v>
      </c>
      <c r="R243" s="109">
        <v>96.655125666008743</v>
      </c>
      <c r="S243" s="109">
        <v>110.40200190174365</v>
      </c>
      <c r="T243" s="109">
        <v>99.616462297072516</v>
      </c>
      <c r="U243" s="109">
        <v>108.35189043520684</v>
      </c>
      <c r="V243" s="109">
        <v>99.555421130473249</v>
      </c>
    </row>
    <row r="244" spans="1:22" x14ac:dyDescent="0.75">
      <c r="A244" s="110">
        <v>41821</v>
      </c>
      <c r="B244" s="111">
        <v>109.54766775972743</v>
      </c>
      <c r="C244" s="111">
        <v>111.68955161559086</v>
      </c>
      <c r="D244" s="111">
        <v>104.99616456601765</v>
      </c>
      <c r="E244" s="111">
        <v>112.72989268394572</v>
      </c>
      <c r="F244" s="111">
        <v>106.36544283550916</v>
      </c>
      <c r="G244" s="111">
        <v>113.89857098477935</v>
      </c>
      <c r="H244" s="111">
        <v>102.4488256556954</v>
      </c>
      <c r="I244" s="111">
        <v>109.23049274437297</v>
      </c>
      <c r="J244" s="111">
        <v>111.42308724222944</v>
      </c>
      <c r="K244" s="111">
        <v>104.57122943642794</v>
      </c>
      <c r="L244" s="111">
        <v>113.86446352936088</v>
      </c>
      <c r="M244" s="111">
        <v>104.59652195938504</v>
      </c>
      <c r="N244" s="111">
        <v>114.62383216910175</v>
      </c>
      <c r="O244" s="111">
        <v>100.43083368297339</v>
      </c>
      <c r="P244" s="111">
        <v>109.75911776996374</v>
      </c>
      <c r="Q244" s="111">
        <v>111.86719453116514</v>
      </c>
      <c r="R244" s="111">
        <v>105.27945465241079</v>
      </c>
      <c r="S244" s="111">
        <v>111.97351212033561</v>
      </c>
      <c r="T244" s="111">
        <v>107.54472341959189</v>
      </c>
      <c r="U244" s="111">
        <v>113.4150635285644</v>
      </c>
      <c r="V244" s="111">
        <v>103.79415363751006</v>
      </c>
    </row>
    <row r="245" spans="1:22" x14ac:dyDescent="0.75">
      <c r="A245" s="108">
        <v>41852</v>
      </c>
      <c r="B245" s="109">
        <v>110.54034132776114</v>
      </c>
      <c r="C245" s="109">
        <v>110.83692939654027</v>
      </c>
      <c r="D245" s="109">
        <v>109.91009168160549</v>
      </c>
      <c r="E245" s="109">
        <v>110.0908236429772</v>
      </c>
      <c r="F245" s="109">
        <v>110.98985901254507</v>
      </c>
      <c r="G245" s="109">
        <v>115.42433264242709</v>
      </c>
      <c r="H245" s="109">
        <v>102.57172391962192</v>
      </c>
      <c r="I245" s="109">
        <v>110.11311015542036</v>
      </c>
      <c r="J245" s="109">
        <v>111.00185784190914</v>
      </c>
      <c r="K245" s="109">
        <v>108.2245213216317</v>
      </c>
      <c r="L245" s="109">
        <v>108.44416744266402</v>
      </c>
      <c r="M245" s="109">
        <v>111.78205286817669</v>
      </c>
      <c r="N245" s="109">
        <v>115.2876156735345</v>
      </c>
      <c r="O245" s="109">
        <v>101.67049588902361</v>
      </c>
      <c r="P245" s="109">
        <v>110.82516210932164</v>
      </c>
      <c r="Q245" s="109">
        <v>110.72697709962767</v>
      </c>
      <c r="R245" s="109">
        <v>111.03380525492135</v>
      </c>
      <c r="S245" s="109">
        <v>111.18859444318598</v>
      </c>
      <c r="T245" s="109">
        <v>110.4617297754573</v>
      </c>
      <c r="U245" s="109">
        <v>115.51547728835548</v>
      </c>
      <c r="V245" s="109">
        <v>103.17254260668749</v>
      </c>
    </row>
    <row r="246" spans="1:22" x14ac:dyDescent="0.75">
      <c r="A246" s="110">
        <v>41883</v>
      </c>
      <c r="B246" s="111">
        <v>118.91659069894487</v>
      </c>
      <c r="C246" s="111">
        <v>118.1430366451726</v>
      </c>
      <c r="D246" s="111">
        <v>120.560393063211</v>
      </c>
      <c r="E246" s="111">
        <v>120.8137172687869</v>
      </c>
      <c r="F246" s="111">
        <v>117.01946412910286</v>
      </c>
      <c r="G246" s="111">
        <v>124.5767370655246</v>
      </c>
      <c r="H246" s="111">
        <v>109.68161504820955</v>
      </c>
      <c r="I246" s="111">
        <v>113.84571870407588</v>
      </c>
      <c r="J246" s="111">
        <v>114.75963704058826</v>
      </c>
      <c r="K246" s="111">
        <v>111.90364223898708</v>
      </c>
      <c r="L246" s="111">
        <v>119.6877984379184</v>
      </c>
      <c r="M246" s="111">
        <v>108.00363897023335</v>
      </c>
      <c r="N246" s="111">
        <v>122.53405353833445</v>
      </c>
      <c r="O246" s="111">
        <v>99.670014500811874</v>
      </c>
      <c r="P246" s="111">
        <v>122.29717202885756</v>
      </c>
      <c r="Q246" s="111">
        <v>120.39863638156216</v>
      </c>
      <c r="R246" s="111">
        <v>126.33156027936026</v>
      </c>
      <c r="S246" s="111">
        <v>121.56432982269924</v>
      </c>
      <c r="T246" s="111">
        <v>123.03001423501587</v>
      </c>
      <c r="U246" s="111">
        <v>125.93852608365137</v>
      </c>
      <c r="V246" s="111">
        <v>116.35601541314132</v>
      </c>
    </row>
    <row r="247" spans="1:22" x14ac:dyDescent="0.75">
      <c r="A247" s="108">
        <v>41913</v>
      </c>
      <c r="B247" s="109">
        <v>115.81724413417162</v>
      </c>
      <c r="C247" s="109">
        <v>113.22852812073624</v>
      </c>
      <c r="D247" s="109">
        <v>121.31826566272176</v>
      </c>
      <c r="E247" s="109">
        <v>119.1726747285843</v>
      </c>
      <c r="F247" s="109">
        <v>112.46181353975894</v>
      </c>
      <c r="G247" s="109">
        <v>119.19132112072096</v>
      </c>
      <c r="H247" s="109">
        <v>110.31217115611744</v>
      </c>
      <c r="I247" s="109">
        <v>107.08677926916478</v>
      </c>
      <c r="J247" s="109">
        <v>104.07518969724046</v>
      </c>
      <c r="K247" s="109">
        <v>113.48640710950392</v>
      </c>
      <c r="L247" s="109">
        <v>110.77949132192192</v>
      </c>
      <c r="M247" s="109">
        <v>103.39406721640761</v>
      </c>
      <c r="N247" s="109">
        <v>114.66545563103975</v>
      </c>
      <c r="O247" s="109">
        <v>94.721570468210857</v>
      </c>
      <c r="P247" s="109">
        <v>121.63755404417618</v>
      </c>
      <c r="Q247" s="109">
        <v>119.33075373640013</v>
      </c>
      <c r="R247" s="109">
        <v>126.53950469820033</v>
      </c>
      <c r="S247" s="109">
        <v>124.76813033302585</v>
      </c>
      <c r="T247" s="109">
        <v>118.50697775532653</v>
      </c>
      <c r="U247" s="109">
        <v>122.20856478050842</v>
      </c>
      <c r="V247" s="109">
        <v>120.70590494805516</v>
      </c>
    </row>
    <row r="248" spans="1:22" x14ac:dyDescent="0.75">
      <c r="A248" s="110">
        <v>41944</v>
      </c>
      <c r="B248" s="111">
        <v>115.98993067704839</v>
      </c>
      <c r="C248" s="111">
        <v>119.9138332308502</v>
      </c>
      <c r="D248" s="111">
        <v>107.65163775021958</v>
      </c>
      <c r="E248" s="111">
        <v>121.53181455589569</v>
      </c>
      <c r="F248" s="111">
        <v>110.4480467982011</v>
      </c>
      <c r="G248" s="111">
        <v>115.81130702090377</v>
      </c>
      <c r="H248" s="111">
        <v>116.28136927391597</v>
      </c>
      <c r="I248" s="111">
        <v>103.39446527084829</v>
      </c>
      <c r="J248" s="111">
        <v>106.5067872610054</v>
      </c>
      <c r="K248" s="111">
        <v>96.78078104176447</v>
      </c>
      <c r="L248" s="111">
        <v>110.61049211279904</v>
      </c>
      <c r="M248" s="111">
        <v>96.17843842889755</v>
      </c>
      <c r="N248" s="111">
        <v>106.6788393461523</v>
      </c>
      <c r="O248" s="111">
        <v>98.035749674299666</v>
      </c>
      <c r="P248" s="111">
        <v>124.38690761451512</v>
      </c>
      <c r="Q248" s="111">
        <v>128.85186387741339</v>
      </c>
      <c r="R248" s="111">
        <v>114.89887555585635</v>
      </c>
      <c r="S248" s="111">
        <v>128.81269618462679</v>
      </c>
      <c r="T248" s="111">
        <v>119.96111904440347</v>
      </c>
      <c r="U248" s="111">
        <v>121.89961880407139</v>
      </c>
      <c r="V248" s="111">
        <v>128.44511567366018</v>
      </c>
    </row>
    <row r="249" spans="1:22" x14ac:dyDescent="0.75">
      <c r="A249" s="108">
        <v>41974</v>
      </c>
      <c r="B249" s="109">
        <v>112.95344875757162</v>
      </c>
      <c r="C249" s="109">
        <v>115.05955779116591</v>
      </c>
      <c r="D249" s="109">
        <v>108.47796706118379</v>
      </c>
      <c r="E249" s="109">
        <v>116.36186486107636</v>
      </c>
      <c r="F249" s="109">
        <v>109.54503265406689</v>
      </c>
      <c r="G249" s="109">
        <v>116.46689703076841</v>
      </c>
      <c r="H249" s="109">
        <v>107.22098052235583</v>
      </c>
      <c r="I249" s="109">
        <v>108.70014456275209</v>
      </c>
      <c r="J249" s="109">
        <v>108.15119665284585</v>
      </c>
      <c r="K249" s="109">
        <v>109.86665887130283</v>
      </c>
      <c r="L249" s="109">
        <v>114.67492279880142</v>
      </c>
      <c r="M249" s="109">
        <v>102.72536632670275</v>
      </c>
      <c r="N249" s="109">
        <v>115.33904456105682</v>
      </c>
      <c r="O249" s="109">
        <v>97.868255091833817</v>
      </c>
      <c r="P249" s="109">
        <v>115.78898488745131</v>
      </c>
      <c r="Q249" s="109">
        <v>119.66513188337926</v>
      </c>
      <c r="R249" s="109">
        <v>107.55217252110445</v>
      </c>
      <c r="S249" s="109">
        <v>117.48649290259299</v>
      </c>
      <c r="T249" s="109">
        <v>114.09147687230966</v>
      </c>
      <c r="U249" s="109">
        <v>117.21879867724279</v>
      </c>
      <c r="V249" s="109">
        <v>113.45613080937049</v>
      </c>
    </row>
    <row r="250" spans="1:22" x14ac:dyDescent="0.75">
      <c r="A250" s="110">
        <v>42005</v>
      </c>
      <c r="B250" s="111">
        <v>112.69047992037841</v>
      </c>
      <c r="C250" s="111">
        <v>113.3346267462604</v>
      </c>
      <c r="D250" s="111">
        <v>111.32166791537918</v>
      </c>
      <c r="E250" s="111">
        <v>114.51887347016491</v>
      </c>
      <c r="F250" s="111">
        <v>110.86208637059194</v>
      </c>
      <c r="G250" s="111">
        <v>114.19439180427646</v>
      </c>
      <c r="H250" s="111">
        <v>110.23672895191314</v>
      </c>
      <c r="I250" s="111">
        <v>110.71609525034086</v>
      </c>
      <c r="J250" s="111">
        <v>109.39903770052723</v>
      </c>
      <c r="K250" s="111">
        <v>113.5148425436948</v>
      </c>
      <c r="L250" s="111">
        <v>114.80368757705321</v>
      </c>
      <c r="M250" s="111">
        <v>106.62850292362853</v>
      </c>
      <c r="N250" s="111">
        <v>113.20592065609459</v>
      </c>
      <c r="O250" s="111">
        <v>106.65374853569001</v>
      </c>
      <c r="P250" s="111">
        <v>114.0067363670701</v>
      </c>
      <c r="Q250" s="111">
        <v>115.95835277674917</v>
      </c>
      <c r="R250" s="111">
        <v>109.85955149650211</v>
      </c>
      <c r="S250" s="111">
        <v>114.32899739890603</v>
      </c>
      <c r="T250" s="111">
        <v>113.6844753352342</v>
      </c>
      <c r="U250" s="111">
        <v>114.85337256973105</v>
      </c>
      <c r="V250" s="111">
        <v>112.62538256272855</v>
      </c>
    </row>
    <row r="251" spans="1:22" x14ac:dyDescent="0.75">
      <c r="A251" s="108">
        <v>42036</v>
      </c>
      <c r="B251" s="109">
        <v>112.89113807118633</v>
      </c>
      <c r="C251" s="109">
        <v>115.11158662997289</v>
      </c>
      <c r="D251" s="109">
        <v>108.1726848837649</v>
      </c>
      <c r="E251" s="109">
        <v>117.78428581608709</v>
      </c>
      <c r="F251" s="109">
        <v>107.99799032628557</v>
      </c>
      <c r="G251" s="109">
        <v>115.42801452678535</v>
      </c>
      <c r="H251" s="109">
        <v>108.75202385415639</v>
      </c>
      <c r="I251" s="109">
        <v>109.65241377501252</v>
      </c>
      <c r="J251" s="109">
        <v>108.14325224697889</v>
      </c>
      <c r="K251" s="109">
        <v>112.85938202208399</v>
      </c>
      <c r="L251" s="109">
        <v>117.67267911735235</v>
      </c>
      <c r="M251" s="109">
        <v>101.63214843267272</v>
      </c>
      <c r="N251" s="109">
        <v>112.79825690931661</v>
      </c>
      <c r="O251" s="109">
        <v>104.51972234535849</v>
      </c>
      <c r="P251" s="109">
        <v>115.05028760196888</v>
      </c>
      <c r="Q251" s="109">
        <v>119.75714288530223</v>
      </c>
      <c r="R251" s="109">
        <v>105.04822012488548</v>
      </c>
      <c r="S251" s="109">
        <v>117.85869028191026</v>
      </c>
      <c r="T251" s="109">
        <v>112.2418849220275</v>
      </c>
      <c r="U251" s="109">
        <v>117.18118627176447</v>
      </c>
      <c r="V251" s="109">
        <v>111.573558193355</v>
      </c>
    </row>
    <row r="252" spans="1:22" x14ac:dyDescent="0.75">
      <c r="A252" s="110">
        <v>42064</v>
      </c>
      <c r="B252" s="111">
        <v>106.86274627762199</v>
      </c>
      <c r="C252" s="111">
        <v>108.2547714919821</v>
      </c>
      <c r="D252" s="111">
        <v>103.9046926971068</v>
      </c>
      <c r="E252" s="111">
        <v>109.85163466448685</v>
      </c>
      <c r="F252" s="111">
        <v>103.87385789075714</v>
      </c>
      <c r="G252" s="111">
        <v>109.45181606386454</v>
      </c>
      <c r="H252" s="111">
        <v>102.63847452112103</v>
      </c>
      <c r="I252" s="111">
        <v>103.26254143158548</v>
      </c>
      <c r="J252" s="111">
        <v>101.81958055132387</v>
      </c>
      <c r="K252" s="111">
        <v>106.32883330214133</v>
      </c>
      <c r="L252" s="111">
        <v>108.46071409406413</v>
      </c>
      <c r="M252" s="111">
        <v>98.064368769106778</v>
      </c>
      <c r="N252" s="111">
        <v>105.56718336563439</v>
      </c>
      <c r="O252" s="111">
        <v>99.502336170768785</v>
      </c>
      <c r="P252" s="111">
        <v>109.26288284164634</v>
      </c>
      <c r="Q252" s="111">
        <v>112.54489878575424</v>
      </c>
      <c r="R252" s="111">
        <v>102.2885989604171</v>
      </c>
      <c r="S252" s="111">
        <v>110.77891504476868</v>
      </c>
      <c r="T252" s="111">
        <v>107.74685063852404</v>
      </c>
      <c r="U252" s="111">
        <v>112.04157119601798</v>
      </c>
      <c r="V252" s="111">
        <v>104.72923342135584</v>
      </c>
    </row>
    <row r="253" spans="1:22" x14ac:dyDescent="0.75">
      <c r="A253" s="108">
        <v>42095</v>
      </c>
      <c r="B253" s="109">
        <v>101.56022116458246</v>
      </c>
      <c r="C253" s="109">
        <v>105.65133598821134</v>
      </c>
      <c r="D253" s="109">
        <v>92.866602164371045</v>
      </c>
      <c r="E253" s="109">
        <v>108.61412329420493</v>
      </c>
      <c r="F253" s="109">
        <v>94.506319034960015</v>
      </c>
      <c r="G253" s="109">
        <v>104.49341191518818</v>
      </c>
      <c r="H253" s="109">
        <v>96.774488887278423</v>
      </c>
      <c r="I253" s="109">
        <v>95.172730476491679</v>
      </c>
      <c r="J253" s="109">
        <v>101.50364349394192</v>
      </c>
      <c r="K253" s="109">
        <v>81.719540314409912</v>
      </c>
      <c r="L253" s="109">
        <v>102.67440359820935</v>
      </c>
      <c r="M253" s="109">
        <v>87.671057354774035</v>
      </c>
      <c r="N253" s="109">
        <v>97.574281833539686</v>
      </c>
      <c r="O253" s="109">
        <v>91.254409841308103</v>
      </c>
      <c r="P253" s="109">
        <v>105.81854828997632</v>
      </c>
      <c r="Q253" s="109">
        <v>108.41646431772432</v>
      </c>
      <c r="R253" s="109">
        <v>100.29797673101181</v>
      </c>
      <c r="S253" s="109">
        <v>112.57393642486865</v>
      </c>
      <c r="T253" s="109">
        <v>99.063160155083992</v>
      </c>
      <c r="U253" s="109">
        <v>109.10616530295381</v>
      </c>
      <c r="V253" s="109">
        <v>100.45454158459195</v>
      </c>
    </row>
    <row r="254" spans="1:22" x14ac:dyDescent="0.75">
      <c r="A254" s="110">
        <v>42125</v>
      </c>
      <c r="B254" s="111">
        <v>91.767954712098842</v>
      </c>
      <c r="C254" s="111">
        <v>91.015497054603742</v>
      </c>
      <c r="D254" s="111">
        <v>93.366927234275892</v>
      </c>
      <c r="E254" s="111">
        <v>95.269915297938169</v>
      </c>
      <c r="F254" s="111">
        <v>88.2659941262595</v>
      </c>
      <c r="G254" s="111">
        <v>94.450222656993631</v>
      </c>
      <c r="H254" s="111">
        <v>87.391622802007333</v>
      </c>
      <c r="I254" s="111">
        <v>81.351979117574146</v>
      </c>
      <c r="J254" s="111">
        <v>77.191677892363714</v>
      </c>
      <c r="K254" s="111">
        <v>90.192619221146344</v>
      </c>
      <c r="L254" s="111">
        <v>84.315719503429179</v>
      </c>
      <c r="M254" s="111">
        <v>78.388238731719127</v>
      </c>
      <c r="N254" s="111">
        <v>87.206563893782246</v>
      </c>
      <c r="O254" s="111">
        <v>71.799761851129404</v>
      </c>
      <c r="P254" s="111">
        <v>98.711938441781967</v>
      </c>
      <c r="Q254" s="111">
        <v>100.2313764960971</v>
      </c>
      <c r="R254" s="111">
        <v>95.483132576362252</v>
      </c>
      <c r="S254" s="111">
        <v>102.5727124942775</v>
      </c>
      <c r="T254" s="111">
        <v>94.85116438928641</v>
      </c>
      <c r="U254" s="111">
        <v>99.279328499134564</v>
      </c>
      <c r="V254" s="111">
        <v>97.78619676925932</v>
      </c>
    </row>
    <row r="255" spans="1:22" x14ac:dyDescent="0.75">
      <c r="A255" s="108">
        <v>42156</v>
      </c>
      <c r="B255" s="109">
        <v>90.578151918756589</v>
      </c>
      <c r="C255" s="109">
        <v>88.652268670337676</v>
      </c>
      <c r="D255" s="109">
        <v>94.670653821646837</v>
      </c>
      <c r="E255" s="109">
        <v>92.155824647815962</v>
      </c>
      <c r="F255" s="109">
        <v>89.000479189697259</v>
      </c>
      <c r="G255" s="109">
        <v>94.85055926014671</v>
      </c>
      <c r="H255" s="109">
        <v>83.607382045962183</v>
      </c>
      <c r="I255" s="109">
        <v>74.136219315131427</v>
      </c>
      <c r="J255" s="109">
        <v>74.320461192270628</v>
      </c>
      <c r="K255" s="109">
        <v>73.744705326210664</v>
      </c>
      <c r="L255" s="109">
        <v>78.150864008791601</v>
      </c>
      <c r="M255" s="109">
        <v>70.121574621471282</v>
      </c>
      <c r="N255" s="109">
        <v>82.88746763650505</v>
      </c>
      <c r="O255" s="109">
        <v>59.857866790784996</v>
      </c>
      <c r="P255" s="109">
        <v>101.53944032117336</v>
      </c>
      <c r="Q255" s="109">
        <v>98.206806989049042</v>
      </c>
      <c r="R255" s="109">
        <v>108.62128615193762</v>
      </c>
      <c r="S255" s="109">
        <v>101.49246507383218</v>
      </c>
      <c r="T255" s="109">
        <v>101.5864155685146</v>
      </c>
      <c r="U255" s="109">
        <v>102.82595367590784</v>
      </c>
      <c r="V255" s="109">
        <v>99.440392216080298</v>
      </c>
    </row>
    <row r="256" spans="1:22" x14ac:dyDescent="0.75">
      <c r="A256" s="110">
        <v>42186</v>
      </c>
      <c r="B256" s="111">
        <v>84.546122648161472</v>
      </c>
      <c r="C256" s="111">
        <v>81.523993022495532</v>
      </c>
      <c r="D256" s="111">
        <v>90.968148102701633</v>
      </c>
      <c r="E256" s="111">
        <v>90.596010814531269</v>
      </c>
      <c r="F256" s="111">
        <v>78.496234481791674</v>
      </c>
      <c r="G256" s="111">
        <v>89.269731413446863</v>
      </c>
      <c r="H256" s="111">
        <v>76.839182031116891</v>
      </c>
      <c r="I256" s="111">
        <v>61.304387751680999</v>
      </c>
      <c r="J256" s="111">
        <v>58.500047692918393</v>
      </c>
      <c r="K256" s="111">
        <v>67.263610376551554</v>
      </c>
      <c r="L256" s="111">
        <v>66.654809651694066</v>
      </c>
      <c r="M256" s="111">
        <v>55.953965851667931</v>
      </c>
      <c r="N256" s="111">
        <v>68.368049534779999</v>
      </c>
      <c r="O256" s="111">
        <v>49.779465895045803</v>
      </c>
      <c r="P256" s="111">
        <v>100.04061257914846</v>
      </c>
      <c r="Q256" s="111">
        <v>96.873289908880281</v>
      </c>
      <c r="R256" s="111">
        <v>106.77117325346835</v>
      </c>
      <c r="S256" s="111">
        <v>106.55681158975608</v>
      </c>
      <c r="T256" s="111">
        <v>93.524413568540851</v>
      </c>
      <c r="U256" s="111">
        <v>103.20418599922478</v>
      </c>
      <c r="V256" s="111">
        <v>94.878992788497612</v>
      </c>
    </row>
    <row r="257" spans="1:22" x14ac:dyDescent="0.75">
      <c r="A257" s="108">
        <v>42217</v>
      </c>
      <c r="B257" s="109">
        <v>84.658245124061665</v>
      </c>
      <c r="C257" s="109">
        <v>80.652420400043653</v>
      </c>
      <c r="D257" s="109">
        <v>93.170622662599925</v>
      </c>
      <c r="E257" s="109">
        <v>87.916633579689602</v>
      </c>
      <c r="F257" s="109">
        <v>81.399856668433728</v>
      </c>
      <c r="G257" s="109">
        <v>87.11901356438068</v>
      </c>
      <c r="H257" s="109">
        <v>80.643307142488524</v>
      </c>
      <c r="I257" s="109">
        <v>59.312009641961936</v>
      </c>
      <c r="J257" s="109">
        <v>56.214783972183227</v>
      </c>
      <c r="K257" s="109">
        <v>65.893614190241706</v>
      </c>
      <c r="L257" s="109">
        <v>64.341182981955427</v>
      </c>
      <c r="M257" s="109">
        <v>54.282836301968452</v>
      </c>
      <c r="N257" s="109">
        <v>62.593328304865764</v>
      </c>
      <c r="O257" s="109">
        <v>53.958279191960983</v>
      </c>
      <c r="P257" s="109">
        <v>101.55573544546148</v>
      </c>
      <c r="Q257" s="109">
        <v>96.944178018617265</v>
      </c>
      <c r="R257" s="109">
        <v>111.35529497750541</v>
      </c>
      <c r="S257" s="109">
        <v>103.63360064484573</v>
      </c>
      <c r="T257" s="109">
        <v>99.477870246077217</v>
      </c>
      <c r="U257" s="109">
        <v>103.46947040405729</v>
      </c>
      <c r="V257" s="109">
        <v>98.433325776173561</v>
      </c>
    </row>
    <row r="258" spans="1:22" x14ac:dyDescent="0.75">
      <c r="A258" s="110">
        <v>42248</v>
      </c>
      <c r="B258" s="111">
        <v>85.525883787393553</v>
      </c>
      <c r="C258" s="111">
        <v>81.763080484666006</v>
      </c>
      <c r="D258" s="111">
        <v>93.521840805689592</v>
      </c>
      <c r="E258" s="111">
        <v>89.596325971851428</v>
      </c>
      <c r="F258" s="111">
        <v>81.45544160293565</v>
      </c>
      <c r="G258" s="111">
        <v>87.727449278475689</v>
      </c>
      <c r="H258" s="111">
        <v>81.933855880891116</v>
      </c>
      <c r="I258" s="111">
        <v>59.827711110793011</v>
      </c>
      <c r="J258" s="111">
        <v>56.36418851814642</v>
      </c>
      <c r="K258" s="111">
        <v>67.187696620166989</v>
      </c>
      <c r="L258" s="111">
        <v>63.526673506758087</v>
      </c>
      <c r="M258" s="111">
        <v>56.128748714827935</v>
      </c>
      <c r="N258" s="111">
        <v>61.995662977097751</v>
      </c>
      <c r="O258" s="111">
        <v>56.290526486822117</v>
      </c>
      <c r="P258" s="111">
        <v>102.65799890512723</v>
      </c>
      <c r="Q258" s="111">
        <v>98.695675129012372</v>
      </c>
      <c r="R258" s="111">
        <v>111.07793692937132</v>
      </c>
      <c r="S258" s="111">
        <v>106.97609428191367</v>
      </c>
      <c r="T258" s="111">
        <v>98.339903528340798</v>
      </c>
      <c r="U258" s="111">
        <v>104.88197347939432</v>
      </c>
      <c r="V258" s="111">
        <v>99.029408810270411</v>
      </c>
    </row>
    <row r="259" spans="1:22" x14ac:dyDescent="0.75">
      <c r="A259" s="108">
        <v>42278</v>
      </c>
      <c r="B259" s="109">
        <v>88.766706492671602</v>
      </c>
      <c r="C259" s="109">
        <v>86.493564492435397</v>
      </c>
      <c r="D259" s="109">
        <v>93.597133243173431</v>
      </c>
      <c r="E259" s="109">
        <v>91.354697772029496</v>
      </c>
      <c r="F259" s="109">
        <v>86.178715213313666</v>
      </c>
      <c r="G259" s="109">
        <v>93.770037096797083</v>
      </c>
      <c r="H259" s="109">
        <v>80.603377612256295</v>
      </c>
      <c r="I259" s="109">
        <v>56.054267177613177</v>
      </c>
      <c r="J259" s="109">
        <v>53.924481849859333</v>
      </c>
      <c r="K259" s="109">
        <v>60.580060999090072</v>
      </c>
      <c r="L259" s="109">
        <v>61.170937097766412</v>
      </c>
      <c r="M259" s="109">
        <v>50.937597257459934</v>
      </c>
      <c r="N259" s="109">
        <v>60.510090526530405</v>
      </c>
      <c r="O259" s="109">
        <v>48.784239608327155</v>
      </c>
      <c r="P259" s="109">
        <v>110.57499936937718</v>
      </c>
      <c r="Q259" s="109">
        <v>108.20628625415277</v>
      </c>
      <c r="R259" s="109">
        <v>115.60851473922901</v>
      </c>
      <c r="S259" s="109">
        <v>111.47720488820487</v>
      </c>
      <c r="T259" s="109">
        <v>109.67279385054951</v>
      </c>
      <c r="U259" s="109">
        <v>115.9433348103082</v>
      </c>
      <c r="V259" s="109">
        <v>101.81613628154237</v>
      </c>
    </row>
    <row r="260" spans="1:22" x14ac:dyDescent="0.75">
      <c r="A260" s="110">
        <v>42309</v>
      </c>
      <c r="B260" s="111">
        <v>85.553147769770462</v>
      </c>
      <c r="C260" s="111">
        <v>84.571522630583019</v>
      </c>
      <c r="D260" s="111">
        <v>87.639101190543755</v>
      </c>
      <c r="E260" s="111">
        <v>90.001639963616327</v>
      </c>
      <c r="F260" s="111">
        <v>81.104655575924582</v>
      </c>
      <c r="G260" s="111">
        <v>87.76141789157758</v>
      </c>
      <c r="H260" s="111">
        <v>81.950180728927265</v>
      </c>
      <c r="I260" s="111">
        <v>54.305923321150438</v>
      </c>
      <c r="J260" s="111">
        <v>52.762898721829785</v>
      </c>
      <c r="K260" s="111">
        <v>57.584850594706836</v>
      </c>
      <c r="L260" s="111">
        <v>60.878064251448038</v>
      </c>
      <c r="M260" s="111">
        <v>47.733782390852838</v>
      </c>
      <c r="N260" s="111">
        <v>58.007662048687294</v>
      </c>
      <c r="O260" s="111">
        <v>48.266244344642928</v>
      </c>
      <c r="P260" s="111">
        <v>106.38463073551713</v>
      </c>
      <c r="Q260" s="111">
        <v>105.77727190308518</v>
      </c>
      <c r="R260" s="111">
        <v>107.67526825443507</v>
      </c>
      <c r="S260" s="111">
        <v>109.41735710506185</v>
      </c>
      <c r="T260" s="111">
        <v>103.35190436597243</v>
      </c>
      <c r="U260" s="111">
        <v>107.5972551201711</v>
      </c>
      <c r="V260" s="111">
        <v>104.40613831845015</v>
      </c>
    </row>
    <row r="261" spans="1:22" x14ac:dyDescent="0.75">
      <c r="A261" s="108">
        <v>42339</v>
      </c>
      <c r="B261" s="109">
        <v>87.167119064421186</v>
      </c>
      <c r="C261" s="109">
        <v>84.43597824745251</v>
      </c>
      <c r="D261" s="109">
        <v>92.970793300479542</v>
      </c>
      <c r="E261" s="109">
        <v>91.863912640554844</v>
      </c>
      <c r="F261" s="109">
        <v>82.470325488287486</v>
      </c>
      <c r="G261" s="109">
        <v>90.67601165769949</v>
      </c>
      <c r="H261" s="109">
        <v>81.442083780651274</v>
      </c>
      <c r="I261" s="109">
        <v>57.945560629408021</v>
      </c>
      <c r="J261" s="109">
        <v>54.071699918872483</v>
      </c>
      <c r="K261" s="109">
        <v>66.177514639295993</v>
      </c>
      <c r="L261" s="109">
        <v>60.701404722081271</v>
      </c>
      <c r="M261" s="109">
        <v>55.189716536734736</v>
      </c>
      <c r="N261" s="109">
        <v>63.352505439968397</v>
      </c>
      <c r="O261" s="109">
        <v>49.123703306914749</v>
      </c>
      <c r="P261" s="109">
        <v>106.64815802109661</v>
      </c>
      <c r="Q261" s="109">
        <v>104.67883046650587</v>
      </c>
      <c r="R261" s="109">
        <v>110.83297907460194</v>
      </c>
      <c r="S261" s="109">
        <v>112.63891791953722</v>
      </c>
      <c r="T261" s="109">
        <v>100.65739812265599</v>
      </c>
      <c r="U261" s="109">
        <v>108.89168246952022</v>
      </c>
      <c r="V261" s="109">
        <v>102.98767076314228</v>
      </c>
    </row>
    <row r="262" spans="1:22" x14ac:dyDescent="0.75">
      <c r="A262" s="110">
        <v>42370</v>
      </c>
      <c r="B262" s="111">
        <v>89.036007768562698</v>
      </c>
      <c r="C262" s="111">
        <v>88.500267118034827</v>
      </c>
      <c r="D262" s="111">
        <v>90.174456650934488</v>
      </c>
      <c r="E262" s="111">
        <v>90.845505301388201</v>
      </c>
      <c r="F262" s="111">
        <v>87.226510235737209</v>
      </c>
      <c r="G262" s="111">
        <v>92.06561600273146</v>
      </c>
      <c r="H262" s="111">
        <v>84.092962754918929</v>
      </c>
      <c r="I262" s="111">
        <v>57.082832499246372</v>
      </c>
      <c r="J262" s="111">
        <v>55.313736388764681</v>
      </c>
      <c r="K262" s="111">
        <v>60.842161734019953</v>
      </c>
      <c r="L262" s="111">
        <v>60.688780537931905</v>
      </c>
      <c r="M262" s="111">
        <v>53.476884460560854</v>
      </c>
      <c r="N262" s="111">
        <v>60.918122838442002</v>
      </c>
      <c r="O262" s="111">
        <v>50.825253524769309</v>
      </c>
      <c r="P262" s="111">
        <v>110.33812461477358</v>
      </c>
      <c r="Q262" s="111">
        <v>110.62462093754823</v>
      </c>
      <c r="R262" s="111">
        <v>109.72931992887749</v>
      </c>
      <c r="S262" s="111">
        <v>110.94998847702573</v>
      </c>
      <c r="T262" s="111">
        <v>109.72626075252144</v>
      </c>
      <c r="U262" s="111">
        <v>112.83061144559112</v>
      </c>
      <c r="V262" s="111">
        <v>106.27143557501866</v>
      </c>
    </row>
    <row r="263" spans="1:22" x14ac:dyDescent="0.75">
      <c r="A263" s="108">
        <v>42401</v>
      </c>
      <c r="B263" s="109">
        <v>95.226464496576483</v>
      </c>
      <c r="C263" s="109">
        <v>96.159634641973867</v>
      </c>
      <c r="D263" s="109">
        <v>93.243477937607082</v>
      </c>
      <c r="E263" s="109">
        <v>99.056906385060273</v>
      </c>
      <c r="F263" s="109">
        <v>91.396022608092693</v>
      </c>
      <c r="G263" s="109">
        <v>95.8934450419314</v>
      </c>
      <c r="H263" s="109">
        <v>94.13823308047111</v>
      </c>
      <c r="I263" s="109">
        <v>66.519507757300119</v>
      </c>
      <c r="J263" s="109">
        <v>64.513003038082161</v>
      </c>
      <c r="K263" s="109">
        <v>70.783330285638257</v>
      </c>
      <c r="L263" s="109">
        <v>72.554369436761618</v>
      </c>
      <c r="M263" s="109">
        <v>60.48464607783859</v>
      </c>
      <c r="N263" s="109">
        <v>68.764542413805842</v>
      </c>
      <c r="O263" s="109">
        <v>62.856556475632864</v>
      </c>
      <c r="P263" s="109">
        <v>114.36443565609409</v>
      </c>
      <c r="Q263" s="109">
        <v>117.25738904456834</v>
      </c>
      <c r="R263" s="109">
        <v>108.2169097055863</v>
      </c>
      <c r="S263" s="109">
        <v>116.7252643505927</v>
      </c>
      <c r="T263" s="109">
        <v>112.00360696159545</v>
      </c>
      <c r="U263" s="109">
        <v>113.97938012734842</v>
      </c>
      <c r="V263" s="109">
        <v>114.99268415036329</v>
      </c>
    </row>
    <row r="264" spans="1:22" x14ac:dyDescent="0.75">
      <c r="A264" s="110">
        <v>42430</v>
      </c>
      <c r="B264" s="111">
        <v>89.312998656990999</v>
      </c>
      <c r="C264" s="111">
        <v>89.27864733074648</v>
      </c>
      <c r="D264" s="111">
        <v>89.385995225260643</v>
      </c>
      <c r="E264" s="111">
        <v>94.00504080011514</v>
      </c>
      <c r="F264" s="111">
        <v>84.620956513866901</v>
      </c>
      <c r="G264" s="111">
        <v>91.557121324955347</v>
      </c>
      <c r="H264" s="111">
        <v>85.651535356628116</v>
      </c>
      <c r="I264" s="111">
        <v>53.495307274618469</v>
      </c>
      <c r="J264" s="111">
        <v>54.790932696764898</v>
      </c>
      <c r="K264" s="111">
        <v>50.74210325255725</v>
      </c>
      <c r="L264" s="111">
        <v>59.738377772859309</v>
      </c>
      <c r="M264" s="111">
        <v>47.252236776377593</v>
      </c>
      <c r="N264" s="111">
        <v>55.251085092524178</v>
      </c>
      <c r="O264" s="111">
        <v>50.630617150667021</v>
      </c>
      <c r="P264" s="111">
        <v>113.19145957857269</v>
      </c>
      <c r="Q264" s="111">
        <v>112.2704570867342</v>
      </c>
      <c r="R264" s="111">
        <v>115.14858987372956</v>
      </c>
      <c r="S264" s="111">
        <v>116.84948281828567</v>
      </c>
      <c r="T264" s="111">
        <v>109.53343633885974</v>
      </c>
      <c r="U264" s="111">
        <v>115.76114547990947</v>
      </c>
      <c r="V264" s="111">
        <v>108.99881416060219</v>
      </c>
    </row>
    <row r="265" spans="1:22" x14ac:dyDescent="0.75">
      <c r="A265" s="108">
        <v>42461</v>
      </c>
      <c r="B265" s="109">
        <v>87.675489724398858</v>
      </c>
      <c r="C265" s="109">
        <v>85.030335443849424</v>
      </c>
      <c r="D265" s="109">
        <v>93.296442570566398</v>
      </c>
      <c r="E265" s="109">
        <v>92.267099335073141</v>
      </c>
      <c r="F265" s="109">
        <v>83.083880113724604</v>
      </c>
      <c r="G265" s="109">
        <v>90.22726929196115</v>
      </c>
      <c r="H265" s="109">
        <v>83.512059903639368</v>
      </c>
      <c r="I265" s="109">
        <v>51.879308747984766</v>
      </c>
      <c r="J265" s="109">
        <v>48.429668114036971</v>
      </c>
      <c r="K265" s="109">
        <v>59.209795095123795</v>
      </c>
      <c r="L265" s="109">
        <v>58.278806349087425</v>
      </c>
      <c r="M265" s="109">
        <v>45.479811146882092</v>
      </c>
      <c r="N265" s="109">
        <v>52.65833822692678</v>
      </c>
      <c r="O265" s="109">
        <v>50.608260650763583</v>
      </c>
      <c r="P265" s="109">
        <v>111.53961037534161</v>
      </c>
      <c r="Q265" s="109">
        <v>109.43078033039107</v>
      </c>
      <c r="R265" s="109">
        <v>116.02087422086147</v>
      </c>
      <c r="S265" s="109">
        <v>114.92596132573027</v>
      </c>
      <c r="T265" s="109">
        <v>108.15325942495292</v>
      </c>
      <c r="U265" s="109">
        <v>115.27322333531738</v>
      </c>
      <c r="V265" s="109">
        <v>105.44792607222321</v>
      </c>
    </row>
    <row r="266" spans="1:22" x14ac:dyDescent="0.75">
      <c r="A266" s="110">
        <v>42491</v>
      </c>
      <c r="B266" s="111">
        <v>90.852033167691104</v>
      </c>
      <c r="C266" s="111">
        <v>87.842509490286417</v>
      </c>
      <c r="D266" s="111">
        <v>97.247270982176076</v>
      </c>
      <c r="E266" s="111">
        <v>92.518152812041279</v>
      </c>
      <c r="F266" s="111">
        <v>89.185913523340929</v>
      </c>
      <c r="G266" s="111">
        <v>96.226789557104809</v>
      </c>
      <c r="H266" s="111">
        <v>82.082693795489817</v>
      </c>
      <c r="I266" s="111">
        <v>47.353726632253412</v>
      </c>
      <c r="J266" s="111">
        <v>45.304731312597042</v>
      </c>
      <c r="K266" s="111">
        <v>51.707841686523182</v>
      </c>
      <c r="L266" s="111">
        <v>45.905191652742474</v>
      </c>
      <c r="M266" s="111">
        <v>48.802261611764344</v>
      </c>
      <c r="N266" s="111">
        <v>52.790874657065906</v>
      </c>
      <c r="O266" s="111">
        <v>38.48259038124354</v>
      </c>
      <c r="P266" s="111">
        <v>119.85090419131625</v>
      </c>
      <c r="Q266" s="111">
        <v>116.20102827541264</v>
      </c>
      <c r="R266" s="111">
        <v>127.60689051261132</v>
      </c>
      <c r="S266" s="111">
        <v>123.59346025157383</v>
      </c>
      <c r="T266" s="111">
        <v>116.10834813105866</v>
      </c>
      <c r="U266" s="111">
        <v>125.18406615713072</v>
      </c>
      <c r="V266" s="111">
        <v>111.14942940498734</v>
      </c>
    </row>
    <row r="267" spans="1:22" x14ac:dyDescent="0.75">
      <c r="A267" s="108">
        <v>42522</v>
      </c>
      <c r="B267" s="109">
        <v>98.047022311612409</v>
      </c>
      <c r="C267" s="109">
        <v>92.845692630577929</v>
      </c>
      <c r="D267" s="109">
        <v>109.09984788381068</v>
      </c>
      <c r="E267" s="109">
        <v>101.82771935761977</v>
      </c>
      <c r="F267" s="109">
        <v>94.266325265604991</v>
      </c>
      <c r="G267" s="109">
        <v>100.76379765076167</v>
      </c>
      <c r="H267" s="109">
        <v>93.614388863526784</v>
      </c>
      <c r="I267" s="109">
        <v>52.360920659460106</v>
      </c>
      <c r="J267" s="109">
        <v>43.968127963390899</v>
      </c>
      <c r="K267" s="109">
        <v>70.195605138607164</v>
      </c>
      <c r="L267" s="109">
        <v>59.05404358304628</v>
      </c>
      <c r="M267" s="109">
        <v>45.667797735873911</v>
      </c>
      <c r="N267" s="109">
        <v>58.403746885045351</v>
      </c>
      <c r="O267" s="109">
        <v>42.501572607189445</v>
      </c>
      <c r="P267" s="109">
        <v>128.50442341304728</v>
      </c>
      <c r="Q267" s="109">
        <v>125.43073574203594</v>
      </c>
      <c r="R267" s="109">
        <v>135.03600971394636</v>
      </c>
      <c r="S267" s="109">
        <v>130.34350320733543</v>
      </c>
      <c r="T267" s="109">
        <v>126.66534361875908</v>
      </c>
      <c r="U267" s="109">
        <v>129.00383149457255</v>
      </c>
      <c r="V267" s="109">
        <v>127.68959970108499</v>
      </c>
    </row>
    <row r="268" spans="1:22" x14ac:dyDescent="0.75">
      <c r="A268" s="110">
        <v>42552</v>
      </c>
      <c r="B268" s="111">
        <v>97.672874524018525</v>
      </c>
      <c r="C268" s="111">
        <v>93.76401862199566</v>
      </c>
      <c r="D268" s="111">
        <v>105.97919331581713</v>
      </c>
      <c r="E268" s="111">
        <v>100.80018784494942</v>
      </c>
      <c r="F268" s="111">
        <v>94.545561203087658</v>
      </c>
      <c r="G268" s="111">
        <v>99.262854268188306</v>
      </c>
      <c r="H268" s="111">
        <v>95.078697046688916</v>
      </c>
      <c r="I268" s="111">
        <v>51.302823666270548</v>
      </c>
      <c r="J268" s="111">
        <v>47.157583931041501</v>
      </c>
      <c r="K268" s="111">
        <v>60.111458103632309</v>
      </c>
      <c r="L268" s="111">
        <v>58.291394201199395</v>
      </c>
      <c r="M268" s="111">
        <v>44.314253131341736</v>
      </c>
      <c r="N268" s="111">
        <v>55.496100593577921</v>
      </c>
      <c r="O268" s="111">
        <v>44.461161311190125</v>
      </c>
      <c r="P268" s="111">
        <v>128.58624176251718</v>
      </c>
      <c r="Q268" s="111">
        <v>124.83497508263174</v>
      </c>
      <c r="R268" s="111">
        <v>136.5576834572737</v>
      </c>
      <c r="S268" s="111">
        <v>129.13938360744945</v>
      </c>
      <c r="T268" s="111">
        <v>128.03309991758496</v>
      </c>
      <c r="U268" s="111">
        <v>128.4406900512619</v>
      </c>
      <c r="V268" s="111">
        <v>128.82372087035478</v>
      </c>
    </row>
    <row r="269" spans="1:22" x14ac:dyDescent="0.75">
      <c r="A269" s="108">
        <v>42583</v>
      </c>
      <c r="B269" s="109">
        <v>100.04871775156013</v>
      </c>
      <c r="C269" s="109">
        <v>98.406669226918751</v>
      </c>
      <c r="D269" s="109">
        <v>103.53807086642314</v>
      </c>
      <c r="E269" s="109">
        <v>104.2998926908833</v>
      </c>
      <c r="F269" s="109">
        <v>95.797542812236998</v>
      </c>
      <c r="G269" s="109">
        <v>100.81686808059098</v>
      </c>
      <c r="H269" s="109">
        <v>98.795419846299296</v>
      </c>
      <c r="I269" s="109">
        <v>54.686313337225663</v>
      </c>
      <c r="J269" s="109">
        <v>53.533311176924755</v>
      </c>
      <c r="K269" s="109">
        <v>57.136442927865104</v>
      </c>
      <c r="L269" s="109">
        <v>61.710447063749172</v>
      </c>
      <c r="M269" s="109">
        <v>47.662179610702154</v>
      </c>
      <c r="N269" s="109">
        <v>57.762979976983743</v>
      </c>
      <c r="O269" s="109">
        <v>49.666488819725643</v>
      </c>
      <c r="P269" s="109">
        <v>130.2903206944498</v>
      </c>
      <c r="Q269" s="109">
        <v>128.32224126024809</v>
      </c>
      <c r="R269" s="109">
        <v>134.47248949212849</v>
      </c>
      <c r="S269" s="109">
        <v>132.69285644230604</v>
      </c>
      <c r="T269" s="109">
        <v>127.88778494659357</v>
      </c>
      <c r="U269" s="109">
        <v>129.51946014966248</v>
      </c>
      <c r="V269" s="109">
        <v>131.54804053068173</v>
      </c>
    </row>
    <row r="270" spans="1:22" x14ac:dyDescent="0.75">
      <c r="A270" s="110">
        <v>42614</v>
      </c>
      <c r="B270" s="111">
        <v>106.95202094154563</v>
      </c>
      <c r="C270" s="111">
        <v>103.30060795658247</v>
      </c>
      <c r="D270" s="111">
        <v>114.71127353459238</v>
      </c>
      <c r="E270" s="111">
        <v>111.79439932840216</v>
      </c>
      <c r="F270" s="111">
        <v>102.10964255468912</v>
      </c>
      <c r="G270" s="111">
        <v>108.14942020837807</v>
      </c>
      <c r="H270" s="111">
        <v>104.99836950618752</v>
      </c>
      <c r="I270" s="111">
        <v>58.679973119141856</v>
      </c>
      <c r="J270" s="111">
        <v>55.668825548432366</v>
      </c>
      <c r="K270" s="111">
        <v>65.078661706899538</v>
      </c>
      <c r="L270" s="111">
        <v>65.024906550749847</v>
      </c>
      <c r="M270" s="111">
        <v>52.335039687533865</v>
      </c>
      <c r="N270" s="111">
        <v>61.291248441282342</v>
      </c>
      <c r="O270" s="111">
        <v>54.419471277754759</v>
      </c>
      <c r="P270" s="111">
        <v>139.13338615648149</v>
      </c>
      <c r="Q270" s="111">
        <v>135.05512956201585</v>
      </c>
      <c r="R270" s="111">
        <v>147.79968141972097</v>
      </c>
      <c r="S270" s="111">
        <v>142.97406118017037</v>
      </c>
      <c r="T270" s="111">
        <v>135.29271113279262</v>
      </c>
      <c r="U270" s="111">
        <v>139.38820138644186</v>
      </c>
      <c r="V270" s="111">
        <v>138.71763499180932</v>
      </c>
    </row>
    <row r="271" spans="1:22" x14ac:dyDescent="0.75">
      <c r="A271" s="108">
        <v>42644</v>
      </c>
      <c r="B271" s="109">
        <v>105.98270350603187</v>
      </c>
      <c r="C271" s="109">
        <v>98.976379118079578</v>
      </c>
      <c r="D271" s="109">
        <v>120.8711428304305</v>
      </c>
      <c r="E271" s="109">
        <v>108.89305810684186</v>
      </c>
      <c r="F271" s="109">
        <v>103.0723489052219</v>
      </c>
      <c r="G271" s="109">
        <v>106.59120195953919</v>
      </c>
      <c r="H271" s="109">
        <v>104.98989023978308</v>
      </c>
      <c r="I271" s="109">
        <v>59.110034809019112</v>
      </c>
      <c r="J271" s="109">
        <v>53.756444015788361</v>
      </c>
      <c r="K271" s="109">
        <v>70.486415244634429</v>
      </c>
      <c r="L271" s="109">
        <v>65.243680588356597</v>
      </c>
      <c r="M271" s="109">
        <v>52.976389029681613</v>
      </c>
      <c r="N271" s="109">
        <v>62.262721957083158</v>
      </c>
      <c r="O271" s="109">
        <v>53.966176830598791</v>
      </c>
      <c r="P271" s="109">
        <v>137.2311493040404</v>
      </c>
      <c r="Q271" s="109">
        <v>129.12300251960707</v>
      </c>
      <c r="R271" s="109">
        <v>154.4609612209612</v>
      </c>
      <c r="S271" s="109">
        <v>137.99264311916536</v>
      </c>
      <c r="T271" s="109">
        <v>136.46965548891541</v>
      </c>
      <c r="U271" s="109">
        <v>136.14352196117656</v>
      </c>
      <c r="V271" s="109">
        <v>139.00569917923929</v>
      </c>
    </row>
    <row r="272" spans="1:22" x14ac:dyDescent="0.75">
      <c r="A272" s="110">
        <v>42675</v>
      </c>
      <c r="B272" s="111">
        <v>110.29523157568079</v>
      </c>
      <c r="C272" s="111">
        <v>104.9743127193977</v>
      </c>
      <c r="D272" s="111">
        <v>121.60218414528227</v>
      </c>
      <c r="E272" s="111">
        <v>112.91997782646634</v>
      </c>
      <c r="F272" s="111">
        <v>107.67048532489521</v>
      </c>
      <c r="G272" s="111">
        <v>113.15461131336799</v>
      </c>
      <c r="H272" s="111">
        <v>105.62992779313845</v>
      </c>
      <c r="I272" s="111">
        <v>60.100680339563226</v>
      </c>
      <c r="J272" s="111">
        <v>60.34460969675208</v>
      </c>
      <c r="K272" s="111">
        <v>59.582330455536891</v>
      </c>
      <c r="L272" s="111">
        <v>64.425194010204535</v>
      </c>
      <c r="M272" s="111">
        <v>55.77616666892191</v>
      </c>
      <c r="N272" s="111">
        <v>62.643292363747157</v>
      </c>
      <c r="O272" s="111">
        <v>55.952208089578917</v>
      </c>
      <c r="P272" s="111">
        <v>143.75826573309249</v>
      </c>
      <c r="Q272" s="111">
        <v>134.72744806782813</v>
      </c>
      <c r="R272" s="111">
        <v>162.94875327177917</v>
      </c>
      <c r="S272" s="111">
        <v>145.24983370397422</v>
      </c>
      <c r="T272" s="111">
        <v>142.26669776221073</v>
      </c>
      <c r="U272" s="111">
        <v>146.82882394644855</v>
      </c>
      <c r="V272" s="111">
        <v>138.74840759551148</v>
      </c>
    </row>
    <row r="273" spans="1:22" x14ac:dyDescent="0.75">
      <c r="A273" s="108">
        <v>42705</v>
      </c>
      <c r="B273" s="109">
        <v>110.72731820798602</v>
      </c>
      <c r="C273" s="109">
        <v>104.08896148703165</v>
      </c>
      <c r="D273" s="109">
        <v>124.83382624001396</v>
      </c>
      <c r="E273" s="109">
        <v>116.75043033737563</v>
      </c>
      <c r="F273" s="109">
        <v>104.7042060785964</v>
      </c>
      <c r="G273" s="109">
        <v>114.17900073752466</v>
      </c>
      <c r="H273" s="109">
        <v>105.09562565979138</v>
      </c>
      <c r="I273" s="109">
        <v>72.627885121224892</v>
      </c>
      <c r="J273" s="109">
        <v>66.693938415064963</v>
      </c>
      <c r="K273" s="109">
        <v>85.237521871814735</v>
      </c>
      <c r="L273" s="109">
        <v>78.33808985764378</v>
      </c>
      <c r="M273" s="109">
        <v>66.91768038480599</v>
      </c>
      <c r="N273" s="109">
        <v>78.851819388567776</v>
      </c>
      <c r="O273" s="109">
        <v>62.473045000823319</v>
      </c>
      <c r="P273" s="109">
        <v>136.12694026582676</v>
      </c>
      <c r="Q273" s="109">
        <v>129.01897686834283</v>
      </c>
      <c r="R273" s="109">
        <v>151.23136248548013</v>
      </c>
      <c r="S273" s="109">
        <v>142.35865732386353</v>
      </c>
      <c r="T273" s="109">
        <v>129.89522320779</v>
      </c>
      <c r="U273" s="109">
        <v>137.73045497016258</v>
      </c>
      <c r="V273" s="109">
        <v>133.51067943243677</v>
      </c>
    </row>
    <row r="274" spans="1:22" x14ac:dyDescent="0.75">
      <c r="A274" s="110">
        <v>42736</v>
      </c>
      <c r="B274" s="111">
        <v>102.24731007872499</v>
      </c>
      <c r="C274" s="111">
        <v>96.127517193072165</v>
      </c>
      <c r="D274" s="111">
        <v>115.25186996073724</v>
      </c>
      <c r="E274" s="111">
        <v>106.42009295626198</v>
      </c>
      <c r="F274" s="111">
        <v>98.074527201187976</v>
      </c>
      <c r="G274" s="111">
        <v>106.23419771349351</v>
      </c>
      <c r="H274" s="111">
        <v>95.742388148313168</v>
      </c>
      <c r="I274" s="111">
        <v>68.18631304181406</v>
      </c>
      <c r="J274" s="111">
        <v>64.345673145290505</v>
      </c>
      <c r="K274" s="111">
        <v>76.347672821926551</v>
      </c>
      <c r="L274" s="111">
        <v>74.470260463634872</v>
      </c>
      <c r="M274" s="111">
        <v>61.902365619993219</v>
      </c>
      <c r="N274" s="111">
        <v>74.689470409308626</v>
      </c>
      <c r="O274" s="111">
        <v>57.575898389586044</v>
      </c>
      <c r="P274" s="111">
        <v>124.95464143666561</v>
      </c>
      <c r="Q274" s="111">
        <v>117.3154132249266</v>
      </c>
      <c r="R274" s="111">
        <v>141.18800138661103</v>
      </c>
      <c r="S274" s="111">
        <v>127.71998128468009</v>
      </c>
      <c r="T274" s="111">
        <v>122.18930158865116</v>
      </c>
      <c r="U274" s="111">
        <v>127.26401591628344</v>
      </c>
      <c r="V274" s="111">
        <v>121.18671465413122</v>
      </c>
    </row>
    <row r="275" spans="1:22" x14ac:dyDescent="0.75">
      <c r="A275" s="108">
        <v>42767</v>
      </c>
      <c r="B275" s="109">
        <v>113.79705942279659</v>
      </c>
      <c r="C275" s="109">
        <v>108.59184287870244</v>
      </c>
      <c r="D275" s="109">
        <v>124.85814457899669</v>
      </c>
      <c r="E275" s="109">
        <v>119.22928895128544</v>
      </c>
      <c r="F275" s="109">
        <v>108.36482989430775</v>
      </c>
      <c r="G275" s="109">
        <v>116.82105469389589</v>
      </c>
      <c r="H275" s="109">
        <v>108.8631724015293</v>
      </c>
      <c r="I275" s="109">
        <v>74.551561650293777</v>
      </c>
      <c r="J275" s="109">
        <v>71.878929243707049</v>
      </c>
      <c r="K275" s="109">
        <v>80.230905514290612</v>
      </c>
      <c r="L275" s="109">
        <v>82.749368837489754</v>
      </c>
      <c r="M275" s="109">
        <v>66.353754463097815</v>
      </c>
      <c r="N275" s="109">
        <v>81.750873579196906</v>
      </c>
      <c r="O275" s="109">
        <v>62.805315871557113</v>
      </c>
      <c r="P275" s="109">
        <v>139.96072460446513</v>
      </c>
      <c r="Q275" s="109">
        <v>133.06711863536603</v>
      </c>
      <c r="R275" s="109">
        <v>154.60963728880071</v>
      </c>
      <c r="S275" s="109">
        <v>143.54923569381589</v>
      </c>
      <c r="T275" s="109">
        <v>136.3722135151144</v>
      </c>
      <c r="U275" s="109">
        <v>140.20117543702858</v>
      </c>
      <c r="V275" s="109">
        <v>139.56841008817742</v>
      </c>
    </row>
    <row r="276" spans="1:22" x14ac:dyDescent="0.75">
      <c r="A276" s="110">
        <v>42795</v>
      </c>
      <c r="B276" s="111">
        <v>109.37636020447965</v>
      </c>
      <c r="C276" s="111">
        <v>104.70841235062937</v>
      </c>
      <c r="D276" s="111">
        <v>119.29574939391159</v>
      </c>
      <c r="E276" s="111">
        <v>113.32912846351155</v>
      </c>
      <c r="F276" s="111">
        <v>105.42359194544778</v>
      </c>
      <c r="G276" s="111">
        <v>112.07210467815176</v>
      </c>
      <c r="H276" s="111">
        <v>104.9780402737515</v>
      </c>
      <c r="I276" s="111">
        <v>66.791652934446091</v>
      </c>
      <c r="J276" s="111">
        <v>62.873982310730902</v>
      </c>
      <c r="K276" s="111">
        <v>75.116703009840904</v>
      </c>
      <c r="L276" s="111">
        <v>73.716380666030872</v>
      </c>
      <c r="M276" s="111">
        <v>59.866925202861324</v>
      </c>
      <c r="N276" s="111">
        <v>73.123911561148532</v>
      </c>
      <c r="O276" s="111">
        <v>56.460073069826336</v>
      </c>
      <c r="P276" s="111">
        <v>137.76616505116871</v>
      </c>
      <c r="Q276" s="111">
        <v>132.59803237722835</v>
      </c>
      <c r="R276" s="111">
        <v>148.74844698329204</v>
      </c>
      <c r="S276" s="111">
        <v>139.73762699516533</v>
      </c>
      <c r="T276" s="111">
        <v>135.79470310717207</v>
      </c>
      <c r="U276" s="111">
        <v>138.03756675615389</v>
      </c>
      <c r="V276" s="111">
        <v>137.32335174303498</v>
      </c>
    </row>
    <row r="277" spans="1:22" x14ac:dyDescent="0.75">
      <c r="A277" s="108">
        <v>42826</v>
      </c>
      <c r="B277" s="109">
        <v>109.010368729775</v>
      </c>
      <c r="C277" s="109">
        <v>101.30754066038344</v>
      </c>
      <c r="D277" s="109">
        <v>125.37887837723206</v>
      </c>
      <c r="E277" s="109">
        <v>112.34083858317574</v>
      </c>
      <c r="F277" s="109">
        <v>105.67989887637422</v>
      </c>
      <c r="G277" s="109">
        <v>115.03794788193063</v>
      </c>
      <c r="H277" s="109">
        <v>99.175897481520991</v>
      </c>
      <c r="I277" s="109">
        <v>71.320917371845098</v>
      </c>
      <c r="J277" s="109">
        <v>65.301700059807558</v>
      </c>
      <c r="K277" s="109">
        <v>84.111754159924899</v>
      </c>
      <c r="L277" s="109">
        <v>75.981742201980495</v>
      </c>
      <c r="M277" s="109">
        <v>66.660092541709702</v>
      </c>
      <c r="N277" s="109">
        <v>80.796716357560257</v>
      </c>
      <c r="O277" s="109">
        <v>55.860403237257209</v>
      </c>
      <c r="P277" s="109">
        <v>134.13666963506159</v>
      </c>
      <c r="Q277" s="109">
        <v>125.31143439410067</v>
      </c>
      <c r="R277" s="109">
        <v>152.89029452210352</v>
      </c>
      <c r="S277" s="109">
        <v>136.58023617063927</v>
      </c>
      <c r="T277" s="109">
        <v>131.69310309948392</v>
      </c>
      <c r="U277" s="109">
        <v>137.86543556484423</v>
      </c>
      <c r="V277" s="109">
        <v>128.05289364436354</v>
      </c>
    </row>
    <row r="278" spans="1:22" x14ac:dyDescent="0.75">
      <c r="A278" s="110">
        <v>42856</v>
      </c>
      <c r="B278" s="111">
        <v>103.48665458230703</v>
      </c>
      <c r="C278" s="111">
        <v>98.073659499352019</v>
      </c>
      <c r="D278" s="111">
        <v>114.98926913358646</v>
      </c>
      <c r="E278" s="111">
        <v>107.06218675111477</v>
      </c>
      <c r="F278" s="111">
        <v>99.911122413499314</v>
      </c>
      <c r="G278" s="111">
        <v>105.63652177241688</v>
      </c>
      <c r="H278" s="111">
        <v>99.97897653528571</v>
      </c>
      <c r="I278" s="111">
        <v>66.447546055645461</v>
      </c>
      <c r="J278" s="111">
        <v>62.517613509450122</v>
      </c>
      <c r="K278" s="111">
        <v>74.798652716310542</v>
      </c>
      <c r="L278" s="111">
        <v>73.006283538800758</v>
      </c>
      <c r="M278" s="111">
        <v>59.888808572490177</v>
      </c>
      <c r="N278" s="111">
        <v>71.498076646183705</v>
      </c>
      <c r="O278" s="111">
        <v>58.207206671083071</v>
      </c>
      <c r="P278" s="111">
        <v>128.17939360008143</v>
      </c>
      <c r="Q278" s="111">
        <v>121.77769015928659</v>
      </c>
      <c r="R278" s="111">
        <v>141.78301341177041</v>
      </c>
      <c r="S278" s="111">
        <v>129.76612222599076</v>
      </c>
      <c r="T278" s="111">
        <v>126.59266497417207</v>
      </c>
      <c r="U278" s="111">
        <v>128.39548518990568</v>
      </c>
      <c r="V278" s="111">
        <v>127.82682311142078</v>
      </c>
    </row>
    <row r="279" spans="1:22" x14ac:dyDescent="0.75">
      <c r="A279" s="108">
        <v>42887</v>
      </c>
      <c r="B279" s="109">
        <v>100.06225689611689</v>
      </c>
      <c r="C279" s="109">
        <v>94.231532754959531</v>
      </c>
      <c r="D279" s="109">
        <v>112.45254569607627</v>
      </c>
      <c r="E279" s="109">
        <v>105.31604310034731</v>
      </c>
      <c r="F279" s="109">
        <v>94.80847069188647</v>
      </c>
      <c r="G279" s="109">
        <v>102.0986305879951</v>
      </c>
      <c r="H279" s="109">
        <v>96.739752451473507</v>
      </c>
      <c r="I279" s="109">
        <v>70.80990323181409</v>
      </c>
      <c r="J279" s="109">
        <v>65.665542671745484</v>
      </c>
      <c r="K279" s="109">
        <v>81.74166942195987</v>
      </c>
      <c r="L279" s="109">
        <v>79.953216792226215</v>
      </c>
      <c r="M279" s="109">
        <v>61.666589671401965</v>
      </c>
      <c r="N279" s="109">
        <v>77.231382666528589</v>
      </c>
      <c r="O279" s="109">
        <v>60.332752575174652</v>
      </c>
      <c r="P279" s="109">
        <v>119.5638260056521</v>
      </c>
      <c r="Q279" s="109">
        <v>113.2755261437689</v>
      </c>
      <c r="R279" s="109">
        <v>132.92646321215389</v>
      </c>
      <c r="S279" s="109">
        <v>122.22459397242805</v>
      </c>
      <c r="T279" s="109">
        <v>116.90305803887615</v>
      </c>
      <c r="U279" s="109">
        <v>118.67679586897277</v>
      </c>
      <c r="V279" s="109">
        <v>121.0110857023394</v>
      </c>
    </row>
    <row r="280" spans="1:22" x14ac:dyDescent="0.75">
      <c r="A280" s="110">
        <v>42917</v>
      </c>
      <c r="B280" s="111">
        <v>104.78038050219297</v>
      </c>
      <c r="C280" s="111">
        <v>98.469148114087858</v>
      </c>
      <c r="D280" s="111">
        <v>118.19174932691638</v>
      </c>
      <c r="E280" s="111">
        <v>106.82143027854283</v>
      </c>
      <c r="F280" s="111">
        <v>102.73933072584312</v>
      </c>
      <c r="G280" s="111">
        <v>107.93089545323298</v>
      </c>
      <c r="H280" s="111">
        <v>99.640066634706642</v>
      </c>
      <c r="I280" s="111">
        <v>73.518266179707311</v>
      </c>
      <c r="J280" s="111">
        <v>69.099462707720193</v>
      </c>
      <c r="K280" s="111">
        <v>82.908223557679889</v>
      </c>
      <c r="L280" s="111">
        <v>75.273958754959068</v>
      </c>
      <c r="M280" s="111">
        <v>71.762573604455525</v>
      </c>
      <c r="N280" s="111">
        <v>79.161122483633406</v>
      </c>
      <c r="O280" s="111">
        <v>64.311500631196296</v>
      </c>
      <c r="P280" s="111">
        <v>125.62179005051674</v>
      </c>
      <c r="Q280" s="111">
        <v>118.04893838499963</v>
      </c>
      <c r="R280" s="111">
        <v>141.7140998397407</v>
      </c>
      <c r="S280" s="111">
        <v>127.853077960932</v>
      </c>
      <c r="T280" s="111">
        <v>123.39050214010153</v>
      </c>
      <c r="U280" s="111">
        <v>127.11074409963271</v>
      </c>
      <c r="V280" s="111">
        <v>123.19244397038021</v>
      </c>
    </row>
    <row r="281" spans="1:22" x14ac:dyDescent="0.75">
      <c r="A281" s="108">
        <v>42948</v>
      </c>
      <c r="B281" s="109">
        <v>101.48275183458247</v>
      </c>
      <c r="C281" s="109">
        <v>97.842683385125866</v>
      </c>
      <c r="D281" s="109">
        <v>109.21789728967777</v>
      </c>
      <c r="E281" s="109">
        <v>109.05229004300377</v>
      </c>
      <c r="F281" s="109">
        <v>93.913213626161195</v>
      </c>
      <c r="G281" s="109">
        <v>105.41718885690059</v>
      </c>
      <c r="H281" s="109">
        <v>95.063407219221361</v>
      </c>
      <c r="I281" s="109">
        <v>69.308775321778398</v>
      </c>
      <c r="J281" s="109">
        <v>68.710722427079418</v>
      </c>
      <c r="K281" s="109">
        <v>70.579637723013732</v>
      </c>
      <c r="L281" s="109">
        <v>78.265144654176225</v>
      </c>
      <c r="M281" s="109">
        <v>60.352405989380586</v>
      </c>
      <c r="N281" s="109">
        <v>74.37055906548693</v>
      </c>
      <c r="O281" s="109">
        <v>61.050075529411863</v>
      </c>
      <c r="P281" s="109">
        <v>122.93206950978519</v>
      </c>
      <c r="Q281" s="109">
        <v>117.26399069049016</v>
      </c>
      <c r="R281" s="109">
        <v>134.97673700078712</v>
      </c>
      <c r="S281" s="109">
        <v>129.57705363555547</v>
      </c>
      <c r="T281" s="109">
        <v>116.28708538401493</v>
      </c>
      <c r="U281" s="109">
        <v>126.11494205117636</v>
      </c>
      <c r="V281" s="109">
        <v>117.73896167909436</v>
      </c>
    </row>
    <row r="282" spans="1:22" x14ac:dyDescent="0.75">
      <c r="A282" s="110">
        <v>42979</v>
      </c>
      <c r="B282" s="111">
        <v>99.67423517153739</v>
      </c>
      <c r="C282" s="111">
        <v>93.595178031718348</v>
      </c>
      <c r="D282" s="111">
        <v>112.59223159365288</v>
      </c>
      <c r="E282" s="111">
        <v>102.66288646186156</v>
      </c>
      <c r="F282" s="111">
        <v>96.685583881213233</v>
      </c>
      <c r="G282" s="111">
        <v>103.46976685860201</v>
      </c>
      <c r="H282" s="111">
        <v>93.481525576853031</v>
      </c>
      <c r="I282" s="111">
        <v>70.119909380750954</v>
      </c>
      <c r="J282" s="111">
        <v>64.243467493074021</v>
      </c>
      <c r="K282" s="111">
        <v>82.607348392064466</v>
      </c>
      <c r="L282" s="111">
        <v>73.972448361248723</v>
      </c>
      <c r="M282" s="111">
        <v>66.267370400253199</v>
      </c>
      <c r="N282" s="111">
        <v>77.706557988048047</v>
      </c>
      <c r="O282" s="111">
        <v>57.741693232003087</v>
      </c>
      <c r="P282" s="111">
        <v>119.37711903206169</v>
      </c>
      <c r="Q282" s="111">
        <v>113.16298505748124</v>
      </c>
      <c r="R282" s="111">
        <v>132.58215372804514</v>
      </c>
      <c r="S282" s="111">
        <v>121.78984519560345</v>
      </c>
      <c r="T282" s="111">
        <v>116.96439286851994</v>
      </c>
      <c r="U282" s="111">
        <v>120.64523943897136</v>
      </c>
      <c r="V282" s="111">
        <v>117.30808047341964</v>
      </c>
    </row>
    <row r="283" spans="1:22" x14ac:dyDescent="0.75">
      <c r="A283" s="108">
        <v>43009</v>
      </c>
      <c r="B283" s="109">
        <v>102.8141613343915</v>
      </c>
      <c r="C283" s="109">
        <v>96.4562574441847</v>
      </c>
      <c r="D283" s="109">
        <v>116.324707101081</v>
      </c>
      <c r="E283" s="109">
        <v>107.56583213762038</v>
      </c>
      <c r="F283" s="109">
        <v>98.062490531162652</v>
      </c>
      <c r="G283" s="109">
        <v>107.418766744802</v>
      </c>
      <c r="H283" s="109">
        <v>95.301384085827038</v>
      </c>
      <c r="I283" s="109">
        <v>72.998934057827626</v>
      </c>
      <c r="J283" s="109">
        <v>69.484042892132891</v>
      </c>
      <c r="K283" s="109">
        <v>80.468077784928965</v>
      </c>
      <c r="L283" s="109">
        <v>82.168034235864212</v>
      </c>
      <c r="M283" s="109">
        <v>63.829833879791053</v>
      </c>
      <c r="N283" s="109">
        <v>79.836679327009165</v>
      </c>
      <c r="O283" s="109">
        <v>61.842612829163045</v>
      </c>
      <c r="P283" s="109">
        <v>122.69097951876745</v>
      </c>
      <c r="Q283" s="109">
        <v>114.43773381221924</v>
      </c>
      <c r="R283" s="109">
        <v>140.22912664518233</v>
      </c>
      <c r="S283" s="109">
        <v>124.49769740545783</v>
      </c>
      <c r="T283" s="109">
        <v>120.88426163207707</v>
      </c>
      <c r="U283" s="109">
        <v>125.80682502333057</v>
      </c>
      <c r="V283" s="109">
        <v>117.60723159026971</v>
      </c>
    </row>
    <row r="284" spans="1:22" x14ac:dyDescent="0.75">
      <c r="A284" s="110">
        <v>43040</v>
      </c>
      <c r="B284" s="111">
        <v>103.95565493601653</v>
      </c>
      <c r="C284" s="111">
        <v>98.581856733891328</v>
      </c>
      <c r="D284" s="111">
        <v>115.37497611553258</v>
      </c>
      <c r="E284" s="111">
        <v>108.94580168897637</v>
      </c>
      <c r="F284" s="111">
        <v>98.965508183056656</v>
      </c>
      <c r="G284" s="111">
        <v>106.80029499008465</v>
      </c>
      <c r="H284" s="111">
        <v>99.314400110957976</v>
      </c>
      <c r="I284" s="111">
        <v>72.38154129609822</v>
      </c>
      <c r="J284" s="111">
        <v>69.376214559764975</v>
      </c>
      <c r="K284" s="111">
        <v>78.767860610806366</v>
      </c>
      <c r="L284" s="111">
        <v>79.984586219807412</v>
      </c>
      <c r="M284" s="111">
        <v>64.778496372389014</v>
      </c>
      <c r="N284" s="111">
        <v>76.579427419844805</v>
      </c>
      <c r="O284" s="111">
        <v>65.532358673143264</v>
      </c>
      <c r="P284" s="111">
        <v>125.0050640292954</v>
      </c>
      <c r="Q284" s="111">
        <v>118.05228484997554</v>
      </c>
      <c r="R284" s="111">
        <v>139.77971978535004</v>
      </c>
      <c r="S284" s="111">
        <v>128.25327866842235</v>
      </c>
      <c r="T284" s="111">
        <v>121.75684939016843</v>
      </c>
      <c r="U284" s="111">
        <v>126.94754003691122</v>
      </c>
      <c r="V284" s="111">
        <v>121.83576106950112</v>
      </c>
    </row>
    <row r="285" spans="1:22" x14ac:dyDescent="0.75">
      <c r="A285" s="108">
        <v>43070</v>
      </c>
      <c r="B285" s="109">
        <v>109.45531909931393</v>
      </c>
      <c r="C285" s="109">
        <v>104.02881639865048</v>
      </c>
      <c r="D285" s="109">
        <v>120.98663733822369</v>
      </c>
      <c r="E285" s="109">
        <v>113.19336162051977</v>
      </c>
      <c r="F285" s="109">
        <v>105.71727657810803</v>
      </c>
      <c r="G285" s="109">
        <v>114.10470360703796</v>
      </c>
      <c r="H285" s="109">
        <v>101.86948121829045</v>
      </c>
      <c r="I285" s="109">
        <v>82.837913648764797</v>
      </c>
      <c r="J285" s="109">
        <v>79.138916511530425</v>
      </c>
      <c r="K285" s="109">
        <v>90.698282565387828</v>
      </c>
      <c r="L285" s="109">
        <v>90.052289890359845</v>
      </c>
      <c r="M285" s="109">
        <v>75.623537407169735</v>
      </c>
      <c r="N285" s="109">
        <v>90.204570733151556</v>
      </c>
      <c r="O285" s="109">
        <v>70.818631037396912</v>
      </c>
      <c r="P285" s="109">
        <v>127.20025606634664</v>
      </c>
      <c r="Q285" s="109">
        <v>120.62208299006384</v>
      </c>
      <c r="R285" s="109">
        <v>141.17887385344761</v>
      </c>
      <c r="S285" s="109">
        <v>128.62074277395973</v>
      </c>
      <c r="T285" s="109">
        <v>125.77976935873356</v>
      </c>
      <c r="U285" s="109">
        <v>130.03812552296222</v>
      </c>
      <c r="V285" s="109">
        <v>122.57004800555281</v>
      </c>
    </row>
    <row r="286" spans="1:22" x14ac:dyDescent="0.75">
      <c r="A286" s="110">
        <v>43101</v>
      </c>
      <c r="B286" s="111">
        <v>116.96001399692113</v>
      </c>
      <c r="C286" s="111">
        <v>108.91965296579244</v>
      </c>
      <c r="D286" s="111">
        <v>134.04578118806953</v>
      </c>
      <c r="E286" s="111">
        <v>120.86917197391881</v>
      </c>
      <c r="F286" s="111">
        <v>113.05085601992343</v>
      </c>
      <c r="G286" s="111">
        <v>121.96363388697698</v>
      </c>
      <c r="H286" s="111">
        <v>108.7962131236721</v>
      </c>
      <c r="I286" s="111">
        <v>89.987297653709874</v>
      </c>
      <c r="J286" s="111">
        <v>83.479025633833515</v>
      </c>
      <c r="K286" s="111">
        <v>103.81737569594711</v>
      </c>
      <c r="L286" s="111">
        <v>96.066377735228713</v>
      </c>
      <c r="M286" s="111">
        <v>83.908217572191035</v>
      </c>
      <c r="N286" s="111">
        <v>98.560502058289046</v>
      </c>
      <c r="O286" s="111">
        <v>75.999437835712286</v>
      </c>
      <c r="P286" s="111">
        <v>134.94182489239529</v>
      </c>
      <c r="Q286" s="111">
        <v>125.88007118709841</v>
      </c>
      <c r="R286" s="111">
        <v>154.1980515161512</v>
      </c>
      <c r="S286" s="111">
        <v>137.40436813304555</v>
      </c>
      <c r="T286" s="111">
        <v>132.47928165174505</v>
      </c>
      <c r="U286" s="111">
        <v>137.56572177276894</v>
      </c>
      <c r="V286" s="111">
        <v>130.66072998231198</v>
      </c>
    </row>
    <row r="287" spans="1:22" x14ac:dyDescent="0.75">
      <c r="A287" s="108">
        <v>43132</v>
      </c>
      <c r="B287" s="109">
        <v>120.56851452910402</v>
      </c>
      <c r="C287" s="109">
        <v>114.01568827175598</v>
      </c>
      <c r="D287" s="109">
        <v>134.49327032596867</v>
      </c>
      <c r="E287" s="109">
        <v>121.70985346680268</v>
      </c>
      <c r="F287" s="109">
        <v>119.4271755914054</v>
      </c>
      <c r="G287" s="109">
        <v>121.98096265982755</v>
      </c>
      <c r="H287" s="109">
        <v>118.26399389476562</v>
      </c>
      <c r="I287" s="109">
        <v>99.088948036446453</v>
      </c>
      <c r="J287" s="109">
        <v>92.068147504715824</v>
      </c>
      <c r="K287" s="109">
        <v>114.00814916637401</v>
      </c>
      <c r="L287" s="109">
        <v>100.08205380829187</v>
      </c>
      <c r="M287" s="109">
        <v>98.095842264601004</v>
      </c>
      <c r="N287" s="109">
        <v>103.65238445887806</v>
      </c>
      <c r="O287" s="109">
        <v>91.643341241952754</v>
      </c>
      <c r="P287" s="109">
        <v>134.8882255242091</v>
      </c>
      <c r="Q287" s="109">
        <v>128.64738211644939</v>
      </c>
      <c r="R287" s="109">
        <v>148.15001776569844</v>
      </c>
      <c r="S287" s="109">
        <v>136.12838657247656</v>
      </c>
      <c r="T287" s="109">
        <v>133.64806447594165</v>
      </c>
      <c r="U287" s="109">
        <v>134.20001479379388</v>
      </c>
      <c r="V287" s="109">
        <v>136.01109566330754</v>
      </c>
    </row>
    <row r="288" spans="1:22" x14ac:dyDescent="0.75">
      <c r="A288" s="110">
        <v>43160</v>
      </c>
      <c r="B288" s="111">
        <v>115.6429884154949</v>
      </c>
      <c r="C288" s="111">
        <v>108.20885399868129</v>
      </c>
      <c r="D288" s="111">
        <v>131.44052405122372</v>
      </c>
      <c r="E288" s="111">
        <v>119.17986441475121</v>
      </c>
      <c r="F288" s="111">
        <v>112.10611241623856</v>
      </c>
      <c r="G288" s="111">
        <v>120.45351261927468</v>
      </c>
      <c r="H288" s="111">
        <v>107.79423839880153</v>
      </c>
      <c r="I288" s="111">
        <v>92.08603889696721</v>
      </c>
      <c r="J288" s="111">
        <v>87.266334523589364</v>
      </c>
      <c r="K288" s="111">
        <v>102.32791069039517</v>
      </c>
      <c r="L288" s="111">
        <v>97.671231627464408</v>
      </c>
      <c r="M288" s="111">
        <v>86.500846166470012</v>
      </c>
      <c r="N288" s="111">
        <v>100.06186380581948</v>
      </c>
      <c r="O288" s="111">
        <v>79.072850887787183</v>
      </c>
      <c r="P288" s="111">
        <v>131.34762142784666</v>
      </c>
      <c r="Q288" s="111">
        <v>122.17053364874261</v>
      </c>
      <c r="R288" s="111">
        <v>150.84893295844279</v>
      </c>
      <c r="S288" s="111">
        <v>133.51895293960908</v>
      </c>
      <c r="T288" s="111">
        <v>129.17628991608427</v>
      </c>
      <c r="U288" s="111">
        <v>134.04794516157813</v>
      </c>
      <c r="V288" s="111">
        <v>126.9418300728111</v>
      </c>
    </row>
    <row r="289" spans="1:22" x14ac:dyDescent="0.75">
      <c r="A289" s="108">
        <v>43191</v>
      </c>
      <c r="B289" s="109">
        <v>109.9429392237533</v>
      </c>
      <c r="C289" s="109">
        <v>102.14823831397425</v>
      </c>
      <c r="D289" s="109">
        <v>126.50667865703376</v>
      </c>
      <c r="E289" s="109">
        <v>115.73510644785161</v>
      </c>
      <c r="F289" s="109">
        <v>104.15077199965499</v>
      </c>
      <c r="G289" s="109">
        <v>114.13095467639558</v>
      </c>
      <c r="H289" s="109">
        <v>103.10986137996852</v>
      </c>
      <c r="I289" s="109">
        <v>85.19629523201742</v>
      </c>
      <c r="J289" s="109">
        <v>78.877862804587096</v>
      </c>
      <c r="K289" s="109">
        <v>98.622964140306863</v>
      </c>
      <c r="L289" s="109">
        <v>94.968474642954135</v>
      </c>
      <c r="M289" s="109">
        <v>75.424115821080719</v>
      </c>
      <c r="N289" s="109">
        <v>94.016414573909373</v>
      </c>
      <c r="O289" s="109">
        <v>70.805574200509511</v>
      </c>
      <c r="P289" s="109">
        <v>126.44070188491052</v>
      </c>
      <c r="Q289" s="109">
        <v>117.66182198689903</v>
      </c>
      <c r="R289" s="109">
        <v>145.09582166818504</v>
      </c>
      <c r="S289" s="109">
        <v>129.57952765111659</v>
      </c>
      <c r="T289" s="109">
        <v>123.30187611870451</v>
      </c>
      <c r="U289" s="109">
        <v>127.54064807805304</v>
      </c>
      <c r="V289" s="109">
        <v>124.64605283294118</v>
      </c>
    </row>
    <row r="290" spans="1:22" x14ac:dyDescent="0.75">
      <c r="A290" s="110">
        <v>43221</v>
      </c>
      <c r="B290" s="111">
        <v>113.50412130503437</v>
      </c>
      <c r="C290" s="111">
        <v>105.19277843290551</v>
      </c>
      <c r="D290" s="111">
        <v>131.16572490830819</v>
      </c>
      <c r="E290" s="111">
        <v>118.54857612213652</v>
      </c>
      <c r="F290" s="111">
        <v>108.45966648793221</v>
      </c>
      <c r="G290" s="111">
        <v>118.47262583163517</v>
      </c>
      <c r="H290" s="111">
        <v>105.39761391952777</v>
      </c>
      <c r="I290" s="111">
        <v>83.818589392344194</v>
      </c>
      <c r="J290" s="111">
        <v>77.68767938503683</v>
      </c>
      <c r="K290" s="111">
        <v>96.84677315787242</v>
      </c>
      <c r="L290" s="111">
        <v>88.833055842497259</v>
      </c>
      <c r="M290" s="111">
        <v>78.804122942191157</v>
      </c>
      <c r="N290" s="111">
        <v>90.945224492304575</v>
      </c>
      <c r="O290" s="111">
        <v>72.19092159767203</v>
      </c>
      <c r="P290" s="111">
        <v>133.29447591349447</v>
      </c>
      <c r="Q290" s="111">
        <v>123.52951113148464</v>
      </c>
      <c r="R290" s="111">
        <v>154.04502607526538</v>
      </c>
      <c r="S290" s="111">
        <v>138.35892297522935</v>
      </c>
      <c r="T290" s="111">
        <v>128.23002885175958</v>
      </c>
      <c r="U290" s="111">
        <v>136.82422672452228</v>
      </c>
      <c r="V290" s="111">
        <v>127.53540880076496</v>
      </c>
    </row>
    <row r="291" spans="1:22" x14ac:dyDescent="0.75">
      <c r="A291" s="108">
        <v>43252</v>
      </c>
      <c r="B291" s="109">
        <v>103.99786871456328</v>
      </c>
      <c r="C291" s="109">
        <v>97.894371247641175</v>
      </c>
      <c r="D291" s="109">
        <v>116.96780083177278</v>
      </c>
      <c r="E291" s="109">
        <v>108.48212509252149</v>
      </c>
      <c r="F291" s="109">
        <v>99.513612336605092</v>
      </c>
      <c r="G291" s="109">
        <v>104.91134938824344</v>
      </c>
      <c r="H291" s="109">
        <v>102.50745287855884</v>
      </c>
      <c r="I291" s="109">
        <v>77.94876031722572</v>
      </c>
      <c r="J291" s="109">
        <v>73.528913873164029</v>
      </c>
      <c r="K291" s="109">
        <v>87.340934010856841</v>
      </c>
      <c r="L291" s="109">
        <v>84.293690729691349</v>
      </c>
      <c r="M291" s="109">
        <v>71.60382990476009</v>
      </c>
      <c r="N291" s="109">
        <v>82.575115590320948</v>
      </c>
      <c r="O291" s="109">
        <v>70.400496450596663</v>
      </c>
      <c r="P291" s="109">
        <v>121.36394097945499</v>
      </c>
      <c r="Q291" s="109">
        <v>114.13800949729261</v>
      </c>
      <c r="R291" s="109">
        <v>136.71904537905007</v>
      </c>
      <c r="S291" s="109">
        <v>124.60774800107492</v>
      </c>
      <c r="T291" s="109">
        <v>118.12013395783511</v>
      </c>
      <c r="U291" s="109">
        <v>119.80217192019173</v>
      </c>
      <c r="V291" s="109">
        <v>123.91209049720032</v>
      </c>
    </row>
    <row r="292" spans="1:22" x14ac:dyDescent="0.75">
      <c r="A292" s="110">
        <v>43282</v>
      </c>
      <c r="B292" s="111">
        <v>103.47833795841476</v>
      </c>
      <c r="C292" s="111">
        <v>95.735822509505596</v>
      </c>
      <c r="D292" s="111">
        <v>119.93118328734667</v>
      </c>
      <c r="E292" s="111">
        <v>108.22401212732822</v>
      </c>
      <c r="F292" s="111">
        <v>98.73266378950126</v>
      </c>
      <c r="G292" s="111">
        <v>108.32262134471323</v>
      </c>
      <c r="H292" s="111">
        <v>95.574507170243535</v>
      </c>
      <c r="I292" s="111">
        <v>76.44958340728212</v>
      </c>
      <c r="J292" s="111">
        <v>67.970007824012384</v>
      </c>
      <c r="K292" s="111">
        <v>94.468681521730289</v>
      </c>
      <c r="L292" s="111">
        <v>82.039028814024562</v>
      </c>
      <c r="M292" s="111">
        <v>70.860138000539678</v>
      </c>
      <c r="N292" s="111">
        <v>82.630202065455777</v>
      </c>
      <c r="O292" s="111">
        <v>66.365416122893521</v>
      </c>
      <c r="P292" s="111">
        <v>121.49750765916981</v>
      </c>
      <c r="Q292" s="111">
        <v>114.24636563316774</v>
      </c>
      <c r="R292" s="111">
        <v>136.90618446442429</v>
      </c>
      <c r="S292" s="111">
        <v>125.68066766953065</v>
      </c>
      <c r="T292" s="111">
        <v>117.314347648809</v>
      </c>
      <c r="U292" s="111">
        <v>125.45090086421817</v>
      </c>
      <c r="V292" s="111">
        <v>115.04723453514355</v>
      </c>
    </row>
    <row r="293" spans="1:22" x14ac:dyDescent="0.75">
      <c r="A293" s="108">
        <v>43313</v>
      </c>
      <c r="B293" s="109">
        <v>104.37547617067609</v>
      </c>
      <c r="C293" s="109">
        <v>98.369527182738992</v>
      </c>
      <c r="D293" s="109">
        <v>117.13811777004244</v>
      </c>
      <c r="E293" s="109">
        <v>107.33298798290662</v>
      </c>
      <c r="F293" s="109">
        <v>101.41796435844557</v>
      </c>
      <c r="G293" s="109">
        <v>109.12237950611782</v>
      </c>
      <c r="H293" s="109">
        <v>96.630528623376435</v>
      </c>
      <c r="I293" s="109">
        <v>83.024816801595776</v>
      </c>
      <c r="J293" s="109">
        <v>75.967856593006076</v>
      </c>
      <c r="K293" s="109">
        <v>98.020857244848926</v>
      </c>
      <c r="L293" s="109">
        <v>86.096897923312611</v>
      </c>
      <c r="M293" s="109">
        <v>79.952735679878941</v>
      </c>
      <c r="N293" s="109">
        <v>90.181084445953246</v>
      </c>
      <c r="O293" s="109">
        <v>71.348801171328347</v>
      </c>
      <c r="P293" s="109">
        <v>118.60924908339631</v>
      </c>
      <c r="Q293" s="109">
        <v>113.30397424256093</v>
      </c>
      <c r="R293" s="109">
        <v>129.88295812017145</v>
      </c>
      <c r="S293" s="109">
        <v>121.49038135596926</v>
      </c>
      <c r="T293" s="109">
        <v>115.72811681082334</v>
      </c>
      <c r="U293" s="109">
        <v>121.74990954622753</v>
      </c>
      <c r="V293" s="109">
        <v>113.4850135914085</v>
      </c>
    </row>
    <row r="294" spans="1:22" x14ac:dyDescent="0.75">
      <c r="A294" s="110">
        <v>43344</v>
      </c>
      <c r="B294" s="111">
        <v>106.79083233036874</v>
      </c>
      <c r="C294" s="111">
        <v>102.11215238368015</v>
      </c>
      <c r="D294" s="111">
        <v>116.73302721708203</v>
      </c>
      <c r="E294" s="111">
        <v>112.38514084606388</v>
      </c>
      <c r="F294" s="111">
        <v>101.19652381467361</v>
      </c>
      <c r="G294" s="111">
        <v>111.82749796547697</v>
      </c>
      <c r="H294" s="111">
        <v>98.573114715192176</v>
      </c>
      <c r="I294" s="111">
        <v>80.376754481084674</v>
      </c>
      <c r="J294" s="111">
        <v>76.313197025686691</v>
      </c>
      <c r="K294" s="111">
        <v>89.011814073805411</v>
      </c>
      <c r="L294" s="111">
        <v>87.671875783773487</v>
      </c>
      <c r="M294" s="111">
        <v>73.081633178395862</v>
      </c>
      <c r="N294" s="111">
        <v>87.602479165566763</v>
      </c>
      <c r="O294" s="111">
        <v>68.587414206403366</v>
      </c>
      <c r="P294" s="111">
        <v>124.40021756322479</v>
      </c>
      <c r="Q294" s="111">
        <v>119.3114559556758</v>
      </c>
      <c r="R294" s="111">
        <v>135.21383597926641</v>
      </c>
      <c r="S294" s="111">
        <v>128.86065088759082</v>
      </c>
      <c r="T294" s="111">
        <v>119.93978423885876</v>
      </c>
      <c r="U294" s="111">
        <v>127.97751049875041</v>
      </c>
      <c r="V294" s="111">
        <v>118.56358172105139</v>
      </c>
    </row>
    <row r="295" spans="1:22" x14ac:dyDescent="0.75">
      <c r="A295" s="108">
        <v>43374</v>
      </c>
      <c r="B295" s="109">
        <v>107.91402440044956</v>
      </c>
      <c r="C295" s="109">
        <v>103.63512334267952</v>
      </c>
      <c r="D295" s="109">
        <v>117.0066891482109</v>
      </c>
      <c r="E295" s="109">
        <v>111.98181285533083</v>
      </c>
      <c r="F295" s="109">
        <v>103.84623594556828</v>
      </c>
      <c r="G295" s="109">
        <v>112.09197205727146</v>
      </c>
      <c r="H295" s="109">
        <v>101.09737296037173</v>
      </c>
      <c r="I295" s="109">
        <v>78.743229383634855</v>
      </c>
      <c r="J295" s="109">
        <v>76.524861116633872</v>
      </c>
      <c r="K295" s="109">
        <v>83.457261951011958</v>
      </c>
      <c r="L295" s="109">
        <v>84.66332977184409</v>
      </c>
      <c r="M295" s="109">
        <v>72.82312899542562</v>
      </c>
      <c r="N295" s="109">
        <v>86.359928557056648</v>
      </c>
      <c r="O295" s="109">
        <v>66.315983363841383</v>
      </c>
      <c r="P295" s="109">
        <v>127.36122107832603</v>
      </c>
      <c r="Q295" s="109">
        <v>121.70863149337663</v>
      </c>
      <c r="R295" s="109">
        <v>139.37297394634351</v>
      </c>
      <c r="S295" s="109">
        <v>130.19413491098868</v>
      </c>
      <c r="T295" s="109">
        <v>124.52830724566341</v>
      </c>
      <c r="U295" s="109">
        <v>129.24666772408133</v>
      </c>
      <c r="V295" s="109">
        <v>124.28496602472529</v>
      </c>
    </row>
    <row r="296" spans="1:22" x14ac:dyDescent="0.75">
      <c r="A296" s="110">
        <v>43405</v>
      </c>
      <c r="B296" s="111">
        <v>114.49780577507605</v>
      </c>
      <c r="C296" s="111">
        <v>110.16046752583755</v>
      </c>
      <c r="D296" s="111">
        <v>123.7146495547078</v>
      </c>
      <c r="E296" s="111">
        <v>118.49022783840769</v>
      </c>
      <c r="F296" s="111">
        <v>110.50538371174439</v>
      </c>
      <c r="G296" s="111">
        <v>118.28517721529779</v>
      </c>
      <c r="H296" s="111">
        <v>108.31841026734578</v>
      </c>
      <c r="I296" s="111">
        <v>83.997254028717663</v>
      </c>
      <c r="J296" s="111">
        <v>79.919570159369613</v>
      </c>
      <c r="K296" s="111">
        <v>92.662332251082262</v>
      </c>
      <c r="L296" s="111">
        <v>90.064493354790656</v>
      </c>
      <c r="M296" s="111">
        <v>77.930014702644669</v>
      </c>
      <c r="N296" s="111">
        <v>93.528907048341821</v>
      </c>
      <c r="O296" s="111">
        <v>68.445609628278248</v>
      </c>
      <c r="P296" s="111">
        <v>134.83150693931495</v>
      </c>
      <c r="Q296" s="111">
        <v>130.32106577014949</v>
      </c>
      <c r="R296" s="111">
        <v>144.41619442379152</v>
      </c>
      <c r="S296" s="111">
        <v>137.44071749415238</v>
      </c>
      <c r="T296" s="111">
        <v>132.22229638447752</v>
      </c>
      <c r="U296" s="111">
        <v>134.78935732660179</v>
      </c>
      <c r="V296" s="111">
        <v>134.90027736005752</v>
      </c>
    </row>
    <row r="297" spans="1:22" x14ac:dyDescent="0.75">
      <c r="A297" s="108">
        <v>43435</v>
      </c>
      <c r="B297" s="109">
        <v>127.801313056556</v>
      </c>
      <c r="C297" s="109">
        <v>121.86462414743787</v>
      </c>
      <c r="D297" s="109">
        <v>140.41677698843245</v>
      </c>
      <c r="E297" s="109">
        <v>131.31998101560217</v>
      </c>
      <c r="F297" s="109">
        <v>124.28264509751007</v>
      </c>
      <c r="G297" s="109">
        <v>128.44361359464028</v>
      </c>
      <c r="H297" s="109">
        <v>126.75334902073459</v>
      </c>
      <c r="I297" s="109">
        <v>95.895655652213435</v>
      </c>
      <c r="J297" s="109">
        <v>89.838799782558851</v>
      </c>
      <c r="K297" s="109">
        <v>108.76647437522948</v>
      </c>
      <c r="L297" s="109">
        <v>99.543328854003747</v>
      </c>
      <c r="M297" s="109">
        <v>92.247982450423166</v>
      </c>
      <c r="N297" s="109">
        <v>101.51086459219104</v>
      </c>
      <c r="O297" s="109">
        <v>86.733998960671059</v>
      </c>
      <c r="P297" s="109">
        <v>149.07175132611792</v>
      </c>
      <c r="Q297" s="109">
        <v>143.21517372402386</v>
      </c>
      <c r="R297" s="109">
        <v>161.51697873056776</v>
      </c>
      <c r="S297" s="109">
        <v>152.5044157900011</v>
      </c>
      <c r="T297" s="109">
        <v>145.63908686223471</v>
      </c>
      <c r="U297" s="109">
        <v>146.39877959627313</v>
      </c>
      <c r="V297" s="109">
        <v>153.4329157274436</v>
      </c>
    </row>
    <row r="298" spans="1:22" x14ac:dyDescent="0.75">
      <c r="A298" s="110">
        <v>43466</v>
      </c>
      <c r="B298" s="111">
        <v>128.63719587242423</v>
      </c>
      <c r="C298" s="111">
        <v>124.08730867665659</v>
      </c>
      <c r="D298" s="111">
        <v>138.30570616343044</v>
      </c>
      <c r="E298" s="111">
        <v>135.71672629885782</v>
      </c>
      <c r="F298" s="111">
        <v>121.55766544599064</v>
      </c>
      <c r="G298" s="111">
        <v>129.42581337592858</v>
      </c>
      <c r="H298" s="111">
        <v>127.35050415618025</v>
      </c>
      <c r="I298" s="111">
        <v>96.269854941441778</v>
      </c>
      <c r="J298" s="111">
        <v>91.622253094897431</v>
      </c>
      <c r="K298" s="111">
        <v>106.14600886534848</v>
      </c>
      <c r="L298" s="111">
        <v>106.76468445942973</v>
      </c>
      <c r="M298" s="111">
        <v>85.775025423453826</v>
      </c>
      <c r="N298" s="111">
        <v>100.44691190762396</v>
      </c>
      <c r="O298" s="111">
        <v>89.454656733460325</v>
      </c>
      <c r="P298" s="111">
        <v>150.21542315974585</v>
      </c>
      <c r="Q298" s="111">
        <v>145.73067906449603</v>
      </c>
      <c r="R298" s="111">
        <v>159.74550436215176</v>
      </c>
      <c r="S298" s="111">
        <v>155.01808752514322</v>
      </c>
      <c r="T298" s="111">
        <v>145.41275879434852</v>
      </c>
      <c r="U298" s="111">
        <v>148.74508102146501</v>
      </c>
      <c r="V298" s="111">
        <v>152.61440243799356</v>
      </c>
    </row>
    <row r="299" spans="1:22" x14ac:dyDescent="0.75">
      <c r="A299" s="108">
        <v>43497</v>
      </c>
      <c r="B299" s="109">
        <v>139.38523011408452</v>
      </c>
      <c r="C299" s="109">
        <v>133.14713578904065</v>
      </c>
      <c r="D299" s="109">
        <v>152.64118055480273</v>
      </c>
      <c r="E299" s="109">
        <v>144.20200766382197</v>
      </c>
      <c r="F299" s="109">
        <v>134.56845256434707</v>
      </c>
      <c r="G299" s="109">
        <v>140.78950540800483</v>
      </c>
      <c r="H299" s="109">
        <v>137.09404410821449</v>
      </c>
      <c r="I299" s="109">
        <v>112.23835788681704</v>
      </c>
      <c r="J299" s="109">
        <v>106.00038462703691</v>
      </c>
      <c r="K299" s="109">
        <v>125.49405106384981</v>
      </c>
      <c r="L299" s="109">
        <v>116.7288087248749</v>
      </c>
      <c r="M299" s="109">
        <v>107.74790704875917</v>
      </c>
      <c r="N299" s="109">
        <v>118.30024089359659</v>
      </c>
      <c r="O299" s="109">
        <v>102.34791719154512</v>
      </c>
      <c r="P299" s="109">
        <v>157.48314493226283</v>
      </c>
      <c r="Q299" s="109">
        <v>151.24496989704315</v>
      </c>
      <c r="R299" s="109">
        <v>170.73926688210466</v>
      </c>
      <c r="S299" s="109">
        <v>162.51747362312003</v>
      </c>
      <c r="T299" s="109">
        <v>152.44881624140564</v>
      </c>
      <c r="U299" s="109">
        <v>155.78234841761034</v>
      </c>
      <c r="V299" s="109">
        <v>160.2581287193274</v>
      </c>
    </row>
    <row r="300" spans="1:22" x14ac:dyDescent="0.75">
      <c r="A300" s="110">
        <v>43525</v>
      </c>
      <c r="B300" s="111">
        <v>125.52599005758771</v>
      </c>
      <c r="C300" s="111">
        <v>120.39141964378348</v>
      </c>
      <c r="D300" s="111">
        <v>136.43695218692162</v>
      </c>
      <c r="E300" s="111">
        <v>130.92827711802335</v>
      </c>
      <c r="F300" s="111">
        <v>120.12370299715205</v>
      </c>
      <c r="G300" s="111">
        <v>127.31718240952243</v>
      </c>
      <c r="H300" s="111">
        <v>122.60351832548368</v>
      </c>
      <c r="I300" s="111">
        <v>97.438890809327575</v>
      </c>
      <c r="J300" s="111">
        <v>89.959656873228212</v>
      </c>
      <c r="K300" s="111">
        <v>113.33226292353874</v>
      </c>
      <c r="L300" s="111">
        <v>102.44701942499694</v>
      </c>
      <c r="M300" s="111">
        <v>92.430762193658211</v>
      </c>
      <c r="N300" s="111">
        <v>101.9968840943684</v>
      </c>
      <c r="O300" s="111">
        <v>90.002164923208369</v>
      </c>
      <c r="P300" s="111">
        <v>144.25072288976111</v>
      </c>
      <c r="Q300" s="111">
        <v>140.67926149082032</v>
      </c>
      <c r="R300" s="111">
        <v>151.84007836251021</v>
      </c>
      <c r="S300" s="111">
        <v>149.91578224670764</v>
      </c>
      <c r="T300" s="111">
        <v>138.58566353281461</v>
      </c>
      <c r="U300" s="111">
        <v>144.1973812862918</v>
      </c>
      <c r="V300" s="111">
        <v>144.33775392700053</v>
      </c>
    </row>
    <row r="301" spans="1:22" x14ac:dyDescent="0.75">
      <c r="A301" s="108">
        <v>43556</v>
      </c>
      <c r="B301" s="109">
        <v>121.71359443557716</v>
      </c>
      <c r="C301" s="109">
        <v>111.70810164939951</v>
      </c>
      <c r="D301" s="109">
        <v>142.97526660620474</v>
      </c>
      <c r="E301" s="109">
        <v>129.07288760426528</v>
      </c>
      <c r="F301" s="109">
        <v>114.3543012668891</v>
      </c>
      <c r="G301" s="109">
        <v>122.66784065681918</v>
      </c>
      <c r="H301" s="109">
        <v>120.15666639039287</v>
      </c>
      <c r="I301" s="109">
        <v>99.294844582834486</v>
      </c>
      <c r="J301" s="109">
        <v>86.777383234550371</v>
      </c>
      <c r="K301" s="109">
        <v>125.89444994793826</v>
      </c>
      <c r="L301" s="109">
        <v>103.94076929797369</v>
      </c>
      <c r="M301" s="109">
        <v>94.648919867695312</v>
      </c>
      <c r="N301" s="109">
        <v>103.23572767079705</v>
      </c>
      <c r="O301" s="109">
        <v>92.864982702474578</v>
      </c>
      <c r="P301" s="109">
        <v>136.65942767073895</v>
      </c>
      <c r="Q301" s="109">
        <v>128.32858059263228</v>
      </c>
      <c r="R301" s="109">
        <v>154.36247771171574</v>
      </c>
      <c r="S301" s="109">
        <v>145.827633141793</v>
      </c>
      <c r="T301" s="109">
        <v>127.49122219968494</v>
      </c>
      <c r="U301" s="109">
        <v>135.62258264750062</v>
      </c>
      <c r="V301" s="109">
        <v>138.3511221823384</v>
      </c>
    </row>
    <row r="302" spans="1:22" x14ac:dyDescent="0.75">
      <c r="A302" s="110">
        <v>43586</v>
      </c>
      <c r="B302" s="111">
        <v>117.00647688318145</v>
      </c>
      <c r="C302" s="111">
        <v>111.90212113133582</v>
      </c>
      <c r="D302" s="111">
        <v>127.85323285585339</v>
      </c>
      <c r="E302" s="111">
        <v>126.51238451547188</v>
      </c>
      <c r="F302" s="111">
        <v>107.500569250891</v>
      </c>
      <c r="G302" s="111">
        <v>120.30003896914539</v>
      </c>
      <c r="H302" s="111">
        <v>111.63277032187186</v>
      </c>
      <c r="I302" s="111">
        <v>96.265603220940292</v>
      </c>
      <c r="J302" s="111">
        <v>89.420003349034005</v>
      </c>
      <c r="K302" s="111">
        <v>110.81250294874118</v>
      </c>
      <c r="L302" s="111">
        <v>105.08164262812096</v>
      </c>
      <c r="M302" s="111">
        <v>87.449563813759625</v>
      </c>
      <c r="N302" s="111">
        <v>105.17160264385983</v>
      </c>
      <c r="O302" s="111">
        <v>81.734762057229489</v>
      </c>
      <c r="P302" s="111">
        <v>130.83372599134222</v>
      </c>
      <c r="Q302" s="111">
        <v>126.89019965287038</v>
      </c>
      <c r="R302" s="111">
        <v>139.21371946059483</v>
      </c>
      <c r="S302" s="111">
        <v>140.79954577370583</v>
      </c>
      <c r="T302" s="111">
        <v>120.8679062089786</v>
      </c>
      <c r="U302" s="111">
        <v>130.38566318600246</v>
      </c>
      <c r="V302" s="111">
        <v>131.56477583163345</v>
      </c>
    </row>
    <row r="303" spans="1:22" x14ac:dyDescent="0.75">
      <c r="A303" s="108">
        <v>43617</v>
      </c>
      <c r="B303" s="109">
        <v>107.38492684050796</v>
      </c>
      <c r="C303" s="109">
        <v>102.86977685924303</v>
      </c>
      <c r="D303" s="109">
        <v>116.97962055069601</v>
      </c>
      <c r="E303" s="109">
        <v>112.63289672233773</v>
      </c>
      <c r="F303" s="109">
        <v>102.13695695867823</v>
      </c>
      <c r="G303" s="109">
        <v>110.11987438022868</v>
      </c>
      <c r="H303" s="109">
        <v>102.92264401254261</v>
      </c>
      <c r="I303" s="109">
        <v>84.124261133287931</v>
      </c>
      <c r="J303" s="109">
        <v>80.467612317318128</v>
      </c>
      <c r="K303" s="109">
        <v>91.894639867223816</v>
      </c>
      <c r="L303" s="109">
        <v>89.562079771365774</v>
      </c>
      <c r="M303" s="109">
        <v>78.686442495210116</v>
      </c>
      <c r="N303" s="109">
        <v>90.843051472691769</v>
      </c>
      <c r="O303" s="109">
        <v>73.16202426373431</v>
      </c>
      <c r="P303" s="109">
        <v>122.89203731198798</v>
      </c>
      <c r="Q303" s="109">
        <v>117.80455322052627</v>
      </c>
      <c r="R303" s="109">
        <v>133.70294100634413</v>
      </c>
      <c r="S303" s="109">
        <v>128.01344135631902</v>
      </c>
      <c r="T303" s="109">
        <v>117.77063326765695</v>
      </c>
      <c r="U303" s="109">
        <v>122.97108965191995</v>
      </c>
      <c r="V303" s="109">
        <v>122.76305717841478</v>
      </c>
    </row>
    <row r="304" spans="1:22" x14ac:dyDescent="0.75">
      <c r="A304" s="110">
        <v>43647</v>
      </c>
      <c r="B304" s="111">
        <v>110.91852904608338</v>
      </c>
      <c r="C304" s="111">
        <v>106.20573060322677</v>
      </c>
      <c r="D304" s="111">
        <v>120.93322573715368</v>
      </c>
      <c r="E304" s="111">
        <v>115.47873797876261</v>
      </c>
      <c r="F304" s="111">
        <v>106.35832011340412</v>
      </c>
      <c r="G304" s="111">
        <v>113.55550940986402</v>
      </c>
      <c r="H304" s="111">
        <v>106.61608739991493</v>
      </c>
      <c r="I304" s="111">
        <v>87.316517586403947</v>
      </c>
      <c r="J304" s="111">
        <v>82.524314378599286</v>
      </c>
      <c r="K304" s="111">
        <v>97.499949402988875</v>
      </c>
      <c r="L304" s="111">
        <v>94.491177435349613</v>
      </c>
      <c r="M304" s="111">
        <v>80.141857737458295</v>
      </c>
      <c r="N304" s="111">
        <v>94.105749329351454</v>
      </c>
      <c r="O304" s="111">
        <v>76.239350005805377</v>
      </c>
      <c r="P304" s="111">
        <v>126.65320335253631</v>
      </c>
      <c r="Q304" s="111">
        <v>121.99334141964506</v>
      </c>
      <c r="R304" s="111">
        <v>136.55540995993022</v>
      </c>
      <c r="S304" s="111">
        <v>129.4704450077046</v>
      </c>
      <c r="T304" s="111">
        <v>123.83596169736802</v>
      </c>
      <c r="U304" s="111">
        <v>126.52201613020576</v>
      </c>
      <c r="V304" s="111">
        <v>126.86724566265461</v>
      </c>
    </row>
    <row r="305" spans="1:22" x14ac:dyDescent="0.75">
      <c r="A305" s="108">
        <v>43678</v>
      </c>
      <c r="B305" s="109">
        <v>114.58271425372277</v>
      </c>
      <c r="C305" s="109">
        <v>108.93558085321244</v>
      </c>
      <c r="D305" s="109">
        <v>126.58287272980719</v>
      </c>
      <c r="E305" s="109">
        <v>120.03124082550076</v>
      </c>
      <c r="F305" s="109">
        <v>109.13418768194478</v>
      </c>
      <c r="G305" s="109">
        <v>116.60315600884473</v>
      </c>
      <c r="H305" s="109">
        <v>111.28620402168164</v>
      </c>
      <c r="I305" s="109">
        <v>91.68867941938575</v>
      </c>
      <c r="J305" s="109">
        <v>86.834896072538868</v>
      </c>
      <c r="K305" s="109">
        <v>102.00296903143541</v>
      </c>
      <c r="L305" s="109">
        <v>96.100736259427919</v>
      </c>
      <c r="M305" s="109">
        <v>87.276622579343609</v>
      </c>
      <c r="N305" s="109">
        <v>98.771576488494233</v>
      </c>
      <c r="O305" s="109">
        <v>80.132373675050871</v>
      </c>
      <c r="P305" s="109">
        <v>129.84540414328077</v>
      </c>
      <c r="Q305" s="109">
        <v>123.66937070699485</v>
      </c>
      <c r="R305" s="109">
        <v>142.96947519538836</v>
      </c>
      <c r="S305" s="109">
        <v>135.98491053621595</v>
      </c>
      <c r="T305" s="109">
        <v>123.70589775034557</v>
      </c>
      <c r="U305" s="109">
        <v>128.49087568907842</v>
      </c>
      <c r="V305" s="109">
        <v>132.05542425276883</v>
      </c>
    </row>
    <row r="306" spans="1:22" x14ac:dyDescent="0.75">
      <c r="A306" s="110">
        <v>43709</v>
      </c>
      <c r="B306" s="111">
        <v>112.19021243163397</v>
      </c>
      <c r="C306" s="111">
        <v>107.29892668274957</v>
      </c>
      <c r="D306" s="111">
        <v>122.58419464801341</v>
      </c>
      <c r="E306" s="111">
        <v>120.92821356330478</v>
      </c>
      <c r="F306" s="111">
        <v>103.45221129996321</v>
      </c>
      <c r="G306" s="111">
        <v>116.58428930767263</v>
      </c>
      <c r="H306" s="111">
        <v>105.02092910757096</v>
      </c>
      <c r="I306" s="111">
        <v>92.431269297367407</v>
      </c>
      <c r="J306" s="111">
        <v>86.249939862892262</v>
      </c>
      <c r="K306" s="111">
        <v>105.56659434562715</v>
      </c>
      <c r="L306" s="111">
        <v>99.256376786213337</v>
      </c>
      <c r="M306" s="111">
        <v>85.606161808521492</v>
      </c>
      <c r="N306" s="111">
        <v>99.234038347383233</v>
      </c>
      <c r="O306" s="111">
        <v>81.332014531552161</v>
      </c>
      <c r="P306" s="111">
        <v>125.3628411878117</v>
      </c>
      <c r="Q306" s="111">
        <v>121.33158456265444</v>
      </c>
      <c r="R306" s="111">
        <v>133.92926151627091</v>
      </c>
      <c r="S306" s="111">
        <v>135.37610474803242</v>
      </c>
      <c r="T306" s="111">
        <v>115.34957762759102</v>
      </c>
      <c r="U306" s="111">
        <v>128.15112328119889</v>
      </c>
      <c r="V306" s="111">
        <v>120.81353882491685</v>
      </c>
    </row>
    <row r="307" spans="1:22" x14ac:dyDescent="0.75">
      <c r="A307" s="108">
        <v>43739</v>
      </c>
      <c r="B307" s="109">
        <v>111.81950613805391</v>
      </c>
      <c r="C307" s="109">
        <v>105.16068189639914</v>
      </c>
      <c r="D307" s="109">
        <v>125.96950765157025</v>
      </c>
      <c r="E307" s="109">
        <v>116.24525192495813</v>
      </c>
      <c r="F307" s="109">
        <v>107.39376035114967</v>
      </c>
      <c r="G307" s="109">
        <v>114.92459741038192</v>
      </c>
      <c r="H307" s="109">
        <v>106.75330458846608</v>
      </c>
      <c r="I307" s="109">
        <v>95.240433505605523</v>
      </c>
      <c r="J307" s="109">
        <v>88.178389313289799</v>
      </c>
      <c r="K307" s="109">
        <v>110.24727741427643</v>
      </c>
      <c r="L307" s="109">
        <v>99.317856456077678</v>
      </c>
      <c r="M307" s="109">
        <v>91.163010555133354</v>
      </c>
      <c r="N307" s="109">
        <v>103.45872323094234</v>
      </c>
      <c r="O307" s="109">
        <v>81.831645006371758</v>
      </c>
      <c r="P307" s="109">
        <v>122.87222122635283</v>
      </c>
      <c r="Q307" s="109">
        <v>116.48221028513871</v>
      </c>
      <c r="R307" s="109">
        <v>136.45099447643281</v>
      </c>
      <c r="S307" s="109">
        <v>127.53018223754509</v>
      </c>
      <c r="T307" s="109">
        <v>118.21426021516056</v>
      </c>
      <c r="U307" s="109">
        <v>122.56851353000827</v>
      </c>
      <c r="V307" s="109">
        <v>123.36774430986232</v>
      </c>
    </row>
    <row r="308" spans="1:22" x14ac:dyDescent="0.75">
      <c r="A308" s="110">
        <v>43770</v>
      </c>
      <c r="B308" s="111">
        <v>118.6401285211318</v>
      </c>
      <c r="C308" s="111">
        <v>111.5706800751489</v>
      </c>
      <c r="D308" s="111">
        <v>133.66270646884553</v>
      </c>
      <c r="E308" s="111">
        <v>126.12358047832076</v>
      </c>
      <c r="F308" s="111">
        <v>111.1566765639429</v>
      </c>
      <c r="G308" s="111">
        <v>121.88002837827477</v>
      </c>
      <c r="H308" s="111">
        <v>113.35397612263546</v>
      </c>
      <c r="I308" s="111">
        <v>99.1081659165215</v>
      </c>
      <c r="J308" s="111">
        <v>93.655256656400908</v>
      </c>
      <c r="K308" s="111">
        <v>110.69559809427777</v>
      </c>
      <c r="L308" s="111">
        <v>107.37921933063762</v>
      </c>
      <c r="M308" s="111">
        <v>90.837112502405404</v>
      </c>
      <c r="N308" s="111">
        <v>104.57297626807174</v>
      </c>
      <c r="O308" s="111">
        <v>90.191896395571149</v>
      </c>
      <c r="P308" s="111">
        <v>131.66143692420539</v>
      </c>
      <c r="Q308" s="111">
        <v>123.51429568764756</v>
      </c>
      <c r="R308" s="111">
        <v>148.9741120518907</v>
      </c>
      <c r="S308" s="111">
        <v>138.61982124344286</v>
      </c>
      <c r="T308" s="111">
        <v>124.70305260496791</v>
      </c>
      <c r="U308" s="111">
        <v>133.41806311841012</v>
      </c>
      <c r="V308" s="111">
        <v>128.795362607345</v>
      </c>
    </row>
    <row r="309" spans="1:22" x14ac:dyDescent="0.75">
      <c r="A309" s="108">
        <v>43800</v>
      </c>
      <c r="B309" s="109">
        <v>121.25782045442637</v>
      </c>
      <c r="C309" s="109">
        <v>115.46508915031896</v>
      </c>
      <c r="D309" s="109">
        <v>133.56737447565462</v>
      </c>
      <c r="E309" s="109">
        <v>125.50552055033923</v>
      </c>
      <c r="F309" s="109">
        <v>117.01012035851349</v>
      </c>
      <c r="G309" s="109">
        <v>123.51504156532819</v>
      </c>
      <c r="H309" s="109">
        <v>117.57498601032339</v>
      </c>
      <c r="I309" s="109">
        <v>110.61197523858033</v>
      </c>
      <c r="J309" s="109">
        <v>100.20611656692697</v>
      </c>
      <c r="K309" s="109">
        <v>132.72442491584371</v>
      </c>
      <c r="L309" s="109">
        <v>115.33961004752747</v>
      </c>
      <c r="M309" s="109">
        <v>105.88434042963317</v>
      </c>
      <c r="N309" s="109">
        <v>116.22185138246161</v>
      </c>
      <c r="O309" s="109">
        <v>101.4590194248793</v>
      </c>
      <c r="P309" s="109">
        <v>128.35505059832374</v>
      </c>
      <c r="Q309" s="109">
        <v>125.63773753924693</v>
      </c>
      <c r="R309" s="109">
        <v>134.12934084886191</v>
      </c>
      <c r="S309" s="109">
        <v>132.28279421888041</v>
      </c>
      <c r="T309" s="109">
        <v>124.42730697776706</v>
      </c>
      <c r="U309" s="109">
        <v>128.37716835390592</v>
      </c>
      <c r="V309" s="109">
        <v>128.31896373395281</v>
      </c>
    </row>
    <row r="310" spans="1:22" x14ac:dyDescent="0.75">
      <c r="A310" s="110">
        <v>43831</v>
      </c>
      <c r="B310" s="111">
        <v>121.26825039604687</v>
      </c>
      <c r="C310" s="111">
        <v>113.06178016657159</v>
      </c>
      <c r="D310" s="111">
        <v>138.70699963368185</v>
      </c>
      <c r="E310" s="111">
        <v>129.69219709601882</v>
      </c>
      <c r="F310" s="111">
        <v>112.84430369607492</v>
      </c>
      <c r="G310" s="111">
        <v>121.08099698498435</v>
      </c>
      <c r="H310" s="111">
        <v>121.5737691193594</v>
      </c>
      <c r="I310" s="111">
        <v>105.77530004028898</v>
      </c>
      <c r="J310" s="111">
        <v>99.294586308441581</v>
      </c>
      <c r="K310" s="111">
        <v>119.54681672046465</v>
      </c>
      <c r="L310" s="111">
        <v>114.39034305092238</v>
      </c>
      <c r="M310" s="111">
        <v>97.160257029655526</v>
      </c>
      <c r="N310" s="111">
        <v>108.83838031219932</v>
      </c>
      <c r="O310" s="111">
        <v>100.77764275454048</v>
      </c>
      <c r="P310" s="111">
        <v>131.59688396655216</v>
      </c>
      <c r="Q310" s="111">
        <v>122.23990940532492</v>
      </c>
      <c r="R310" s="111">
        <v>151.48045490915999</v>
      </c>
      <c r="S310" s="111">
        <v>139.89343312608312</v>
      </c>
      <c r="T310" s="111">
        <v>123.30033480702116</v>
      </c>
      <c r="U310" s="111">
        <v>129.24274143350772</v>
      </c>
      <c r="V310" s="111">
        <v>135.43785336257204</v>
      </c>
    </row>
    <row r="311" spans="1:22" x14ac:dyDescent="0.75">
      <c r="A311" s="108">
        <v>43862</v>
      </c>
      <c r="B311" s="109">
        <v>131.79278701313626</v>
      </c>
      <c r="C311" s="109">
        <v>121.74989620907127</v>
      </c>
      <c r="D311" s="109">
        <v>153.13392997177439</v>
      </c>
      <c r="E311" s="109">
        <v>136.60377212922606</v>
      </c>
      <c r="F311" s="109">
        <v>126.98180189704647</v>
      </c>
      <c r="G311" s="109">
        <v>131.18743768938381</v>
      </c>
      <c r="H311" s="109">
        <v>132.78046222557444</v>
      </c>
      <c r="I311" s="109">
        <v>120.933669737602</v>
      </c>
      <c r="J311" s="109">
        <v>107.71759382441047</v>
      </c>
      <c r="K311" s="109">
        <v>149.01783105313402</v>
      </c>
      <c r="L311" s="109">
        <v>124.85406582548109</v>
      </c>
      <c r="M311" s="109">
        <v>117.01327364972292</v>
      </c>
      <c r="N311" s="109">
        <v>123.7737567163914</v>
      </c>
      <c r="O311" s="109">
        <v>116.29984361431403</v>
      </c>
      <c r="P311" s="109">
        <v>139.03219853015912</v>
      </c>
      <c r="Q311" s="109">
        <v>131.10476446551181</v>
      </c>
      <c r="R311" s="109">
        <v>155.87799591753463</v>
      </c>
      <c r="S311" s="109">
        <v>144.43690966505605</v>
      </c>
      <c r="T311" s="109">
        <v>133.62748739526219</v>
      </c>
      <c r="U311" s="109">
        <v>136.1298916713788</v>
      </c>
      <c r="V311" s="109">
        <v>143.76754129974805</v>
      </c>
    </row>
    <row r="312" spans="1:22" x14ac:dyDescent="0.75">
      <c r="A312" s="110">
        <v>43891</v>
      </c>
      <c r="B312" s="111">
        <v>124.57883562046459</v>
      </c>
      <c r="C312" s="111">
        <v>117.35780215123518</v>
      </c>
      <c r="D312" s="111">
        <v>139.92353174257701</v>
      </c>
      <c r="E312" s="111">
        <v>130.72546849468176</v>
      </c>
      <c r="F312" s="111">
        <v>118.43220274624738</v>
      </c>
      <c r="G312" s="111">
        <v>125.80268914048004</v>
      </c>
      <c r="H312" s="111">
        <v>122.58202198254465</v>
      </c>
      <c r="I312" s="111">
        <v>108.8203755493295</v>
      </c>
      <c r="J312" s="111">
        <v>99.776733363959551</v>
      </c>
      <c r="K312" s="111">
        <v>128.03811519324063</v>
      </c>
      <c r="L312" s="111">
        <v>114.29828953994162</v>
      </c>
      <c r="M312" s="111">
        <v>103.34246155871739</v>
      </c>
      <c r="N312" s="111">
        <v>113.11990762576076</v>
      </c>
      <c r="O312" s="111">
        <v>101.80534952988904</v>
      </c>
      <c r="P312" s="111">
        <v>135.08447566788797</v>
      </c>
      <c r="Q312" s="111">
        <v>129.07851467608563</v>
      </c>
      <c r="R312" s="111">
        <v>147.84714277546794</v>
      </c>
      <c r="S312" s="111">
        <v>141.67692113117522</v>
      </c>
      <c r="T312" s="111">
        <v>128.49203020460072</v>
      </c>
      <c r="U312" s="111">
        <v>134.25787681695954</v>
      </c>
      <c r="V312" s="111">
        <v>136.43313695098172</v>
      </c>
    </row>
    <row r="313" spans="1:22" x14ac:dyDescent="0.75">
      <c r="A313" s="108">
        <v>43922</v>
      </c>
      <c r="B313" s="109">
        <v>111.97456640866821</v>
      </c>
      <c r="C313" s="109">
        <v>106.56037560517284</v>
      </c>
      <c r="D313" s="109">
        <v>123.47972186609593</v>
      </c>
      <c r="E313" s="109">
        <v>117.01760422066013</v>
      </c>
      <c r="F313" s="109">
        <v>106.93152859667634</v>
      </c>
      <c r="G313" s="109">
        <v>113.4379332069847</v>
      </c>
      <c r="H313" s="109">
        <v>109.58696794825718</v>
      </c>
      <c r="I313" s="109">
        <v>95.705742755810434</v>
      </c>
      <c r="J313" s="109">
        <v>89.379758251875131</v>
      </c>
      <c r="K313" s="109">
        <v>109.14845982667291</v>
      </c>
      <c r="L313" s="109">
        <v>95.137227547182306</v>
      </c>
      <c r="M313" s="109">
        <v>96.274257964438547</v>
      </c>
      <c r="N313" s="109">
        <v>99.229205628129179</v>
      </c>
      <c r="O313" s="109">
        <v>89.956934911500895</v>
      </c>
      <c r="P313" s="109">
        <v>122.82044884390673</v>
      </c>
      <c r="Q313" s="109">
        <v>118.01412050737133</v>
      </c>
      <c r="R313" s="109">
        <v>133.03389655904459</v>
      </c>
      <c r="S313" s="109">
        <v>131.60452200297865</v>
      </c>
      <c r="T313" s="109">
        <v>114.03637568483487</v>
      </c>
      <c r="U313" s="109">
        <v>122.910418259555</v>
      </c>
      <c r="V313" s="109">
        <v>122.67365663942805</v>
      </c>
    </row>
    <row r="314" spans="1:22" x14ac:dyDescent="0.75">
      <c r="A314" s="110">
        <v>43952</v>
      </c>
      <c r="B314" s="111">
        <v>96.823744888362114</v>
      </c>
      <c r="C314" s="111">
        <v>91.79333426801729</v>
      </c>
      <c r="D314" s="111">
        <v>107.51336745659482</v>
      </c>
      <c r="E314" s="111">
        <v>98.792274609114358</v>
      </c>
      <c r="F314" s="111">
        <v>94.855215167609842</v>
      </c>
      <c r="G314" s="111">
        <v>100.33483758585778</v>
      </c>
      <c r="H314" s="111">
        <v>91.09511996086917</v>
      </c>
      <c r="I314" s="111">
        <v>63.831898943693339</v>
      </c>
      <c r="J314" s="111">
        <v>55.185024989817101</v>
      </c>
      <c r="K314" s="111">
        <v>82.206506095680339</v>
      </c>
      <c r="L314" s="111">
        <v>65.685566204454048</v>
      </c>
      <c r="M314" s="111">
        <v>61.978231682932631</v>
      </c>
      <c r="N314" s="111">
        <v>64.774559281146225</v>
      </c>
      <c r="O314" s="111">
        <v>62.293874182585995</v>
      </c>
      <c r="P314" s="111">
        <v>118.81830885147463</v>
      </c>
      <c r="Q314" s="111">
        <v>116.1988737868174</v>
      </c>
      <c r="R314" s="111">
        <v>124.38460836387117</v>
      </c>
      <c r="S314" s="111">
        <v>120.86341354555456</v>
      </c>
      <c r="T314" s="111">
        <v>116.77320415739466</v>
      </c>
      <c r="U314" s="111">
        <v>124.04168978899882</v>
      </c>
      <c r="V314" s="111">
        <v>110.2959504797246</v>
      </c>
    </row>
    <row r="315" spans="1:22" x14ac:dyDescent="0.75">
      <c r="A315" s="108">
        <v>43983</v>
      </c>
      <c r="B315" s="109">
        <v>100.43045074792511</v>
      </c>
      <c r="C315" s="109">
        <v>91.802174918743304</v>
      </c>
      <c r="D315" s="109">
        <v>118.76553688493641</v>
      </c>
      <c r="E315" s="109">
        <v>98.938062794470994</v>
      </c>
      <c r="F315" s="109">
        <v>101.92283870137922</v>
      </c>
      <c r="G315" s="109">
        <v>109.1023623626274</v>
      </c>
      <c r="H315" s="109">
        <v>86.281542323937146</v>
      </c>
      <c r="I315" s="109">
        <v>68.220761166338932</v>
      </c>
      <c r="J315" s="109">
        <v>54.412206220184061</v>
      </c>
      <c r="K315" s="109">
        <v>97.563940426918037</v>
      </c>
      <c r="L315" s="109">
        <v>69.12036537193103</v>
      </c>
      <c r="M315" s="109">
        <v>67.321156960746833</v>
      </c>
      <c r="N315" s="109">
        <v>75.221896043071069</v>
      </c>
      <c r="O315" s="109">
        <v>56.797856893776007</v>
      </c>
      <c r="P315" s="109">
        <v>121.90357713564923</v>
      </c>
      <c r="Q315" s="109">
        <v>116.7288207177828</v>
      </c>
      <c r="R315" s="109">
        <v>132.89993452361537</v>
      </c>
      <c r="S315" s="109">
        <v>118.81652774283096</v>
      </c>
      <c r="T315" s="109">
        <v>124.99062652846749</v>
      </c>
      <c r="U315" s="109">
        <v>131.68933990899828</v>
      </c>
      <c r="V315" s="109">
        <v>105.93733261071127</v>
      </c>
    </row>
    <row r="316" spans="1:22" x14ac:dyDescent="0.75">
      <c r="A316" s="110">
        <v>44013</v>
      </c>
      <c r="B316" s="111">
        <v>102.83911263084887</v>
      </c>
      <c r="C316" s="111">
        <v>98.487162481945404</v>
      </c>
      <c r="D316" s="111">
        <v>112.08700669726875</v>
      </c>
      <c r="E316" s="111">
        <v>100.18549105523279</v>
      </c>
      <c r="F316" s="111">
        <v>105.49273420646496</v>
      </c>
      <c r="G316" s="111">
        <v>107.57565273184063</v>
      </c>
      <c r="H316" s="111">
        <v>95.111073518704444</v>
      </c>
      <c r="I316" s="111">
        <v>65.14487236612635</v>
      </c>
      <c r="J316" s="111">
        <v>55.746110596345197</v>
      </c>
      <c r="K316" s="111">
        <v>85.117241126911296</v>
      </c>
      <c r="L316" s="111">
        <v>62.360510634861669</v>
      </c>
      <c r="M316" s="111">
        <v>67.929234097391017</v>
      </c>
      <c r="N316" s="111">
        <v>69.057951205195153</v>
      </c>
      <c r="O316" s="111">
        <v>58.760375312908835</v>
      </c>
      <c r="P316" s="111">
        <v>127.96860614066389</v>
      </c>
      <c r="Q316" s="111">
        <v>126.98119707234554</v>
      </c>
      <c r="R316" s="111">
        <v>130.06685041084037</v>
      </c>
      <c r="S316" s="111">
        <v>125.40214466881353</v>
      </c>
      <c r="T316" s="111">
        <v>130.53506761251424</v>
      </c>
      <c r="U316" s="111">
        <v>133.25412041627095</v>
      </c>
      <c r="V316" s="111">
        <v>119.34487232256818</v>
      </c>
    </row>
    <row r="317" spans="1:22" x14ac:dyDescent="0.75">
      <c r="A317" s="108">
        <v>44044</v>
      </c>
      <c r="B317" s="109">
        <v>102.62176129797083</v>
      </c>
      <c r="C317" s="109">
        <v>99.505546142409273</v>
      </c>
      <c r="D317" s="109">
        <v>109.24371850353914</v>
      </c>
      <c r="E317" s="109">
        <v>107.4026450756015</v>
      </c>
      <c r="F317" s="109">
        <v>97.840877520340143</v>
      </c>
      <c r="G317" s="109">
        <v>105.20528647011879</v>
      </c>
      <c r="H317" s="109">
        <v>98.406536017097849</v>
      </c>
      <c r="I317" s="109">
        <v>61.096948297451334</v>
      </c>
      <c r="J317" s="109">
        <v>56.322405782432831</v>
      </c>
      <c r="K317" s="109">
        <v>71.242851141865643</v>
      </c>
      <c r="L317" s="109">
        <v>65.582801730589125</v>
      </c>
      <c r="M317" s="109">
        <v>56.611094864313529</v>
      </c>
      <c r="N317" s="109">
        <v>64.081514870638401</v>
      </c>
      <c r="O317" s="109">
        <v>56.227392309619802</v>
      </c>
      <c r="P317" s="109">
        <v>130.30496996498383</v>
      </c>
      <c r="Q317" s="109">
        <v>128.29430638239356</v>
      </c>
      <c r="R317" s="109">
        <v>134.57763007798815</v>
      </c>
      <c r="S317" s="109">
        <v>135.28254063894312</v>
      </c>
      <c r="T317" s="109">
        <v>125.32739929102455</v>
      </c>
      <c r="U317" s="109">
        <v>132.6211342031057</v>
      </c>
      <c r="V317" s="109">
        <v>126.52596515541656</v>
      </c>
    </row>
    <row r="318" spans="1:22" x14ac:dyDescent="0.75">
      <c r="A318" s="110">
        <v>44075</v>
      </c>
      <c r="B318" s="111">
        <v>108.35548115513461</v>
      </c>
      <c r="C318" s="111">
        <v>105.50091547195794</v>
      </c>
      <c r="D318" s="111">
        <v>114.42143323188502</v>
      </c>
      <c r="E318" s="111">
        <v>112.95695011991498</v>
      </c>
      <c r="F318" s="111">
        <v>103.75401219035425</v>
      </c>
      <c r="G318" s="111">
        <v>109.61987003241738</v>
      </c>
      <c r="H318" s="111">
        <v>106.29253088167324</v>
      </c>
      <c r="I318" s="111">
        <v>67.18465693255834</v>
      </c>
      <c r="J318" s="111">
        <v>57.987622173713056</v>
      </c>
      <c r="K318" s="111">
        <v>86.72835579510452</v>
      </c>
      <c r="L318" s="111">
        <v>72.896503120922077</v>
      </c>
      <c r="M318" s="111">
        <v>61.472810744194561</v>
      </c>
      <c r="N318" s="111">
        <v>69.16254061289726</v>
      </c>
      <c r="O318" s="111">
        <v>63.957583559373731</v>
      </c>
      <c r="P318" s="111">
        <v>135.80269730351881</v>
      </c>
      <c r="Q318" s="111">
        <v>137.17644433745451</v>
      </c>
      <c r="R318" s="111">
        <v>132.88348485640537</v>
      </c>
      <c r="S318" s="111">
        <v>139.66391478591024</v>
      </c>
      <c r="T318" s="111">
        <v>131.94147982112736</v>
      </c>
      <c r="U318" s="111">
        <v>136.59142297876414</v>
      </c>
      <c r="V318" s="111">
        <v>134.51582909653959</v>
      </c>
    </row>
    <row r="319" spans="1:22" x14ac:dyDescent="0.75">
      <c r="A319" s="108">
        <v>44105</v>
      </c>
      <c r="B319" s="109">
        <v>107.61298816486044</v>
      </c>
      <c r="C319" s="109">
        <v>104.30292076454289</v>
      </c>
      <c r="D319" s="109">
        <v>114.64688139053521</v>
      </c>
      <c r="E319" s="109">
        <v>111.81484530342766</v>
      </c>
      <c r="F319" s="109">
        <v>103.41113102629322</v>
      </c>
      <c r="G319" s="109">
        <v>109.50581272846702</v>
      </c>
      <c r="H319" s="109">
        <v>104.52469545581812</v>
      </c>
      <c r="I319" s="109">
        <v>66.7080912965111</v>
      </c>
      <c r="J319" s="109">
        <v>59.159201512963719</v>
      </c>
      <c r="K319" s="109">
        <v>82.749482086549321</v>
      </c>
      <c r="L319" s="109">
        <v>68.727685229920638</v>
      </c>
      <c r="M319" s="109">
        <v>64.68849736310159</v>
      </c>
      <c r="N319" s="109">
        <v>70.934755899877786</v>
      </c>
      <c r="O319" s="109">
        <v>59.811954312070746</v>
      </c>
      <c r="P319" s="109">
        <v>134.88291941042667</v>
      </c>
      <c r="Q319" s="109">
        <v>134.398733598929</v>
      </c>
      <c r="R319" s="109">
        <v>135.91181425985914</v>
      </c>
      <c r="S319" s="109">
        <v>140.53961868576565</v>
      </c>
      <c r="T319" s="109">
        <v>129.22622013508763</v>
      </c>
      <c r="U319" s="109">
        <v>135.21985061419318</v>
      </c>
      <c r="V319" s="109">
        <v>134.33318955164972</v>
      </c>
    </row>
    <row r="320" spans="1:22" x14ac:dyDescent="0.75">
      <c r="A320" s="110">
        <v>44136</v>
      </c>
      <c r="B320" s="111">
        <v>111.6531935517352</v>
      </c>
      <c r="C320" s="111">
        <v>108.18010031931253</v>
      </c>
      <c r="D320" s="111">
        <v>119.03351667063332</v>
      </c>
      <c r="E320" s="111">
        <v>111.92236006941405</v>
      </c>
      <c r="F320" s="111">
        <v>111.38402703405632</v>
      </c>
      <c r="G320" s="111">
        <v>114.17609692798513</v>
      </c>
      <c r="H320" s="111">
        <v>107.53687751680111</v>
      </c>
      <c r="I320" s="111">
        <v>68.299232199182754</v>
      </c>
      <c r="J320" s="111">
        <v>58.603480102140651</v>
      </c>
      <c r="K320" s="111">
        <v>88.902705405397228</v>
      </c>
      <c r="L320" s="111">
        <v>65.991936169623983</v>
      </c>
      <c r="M320" s="111">
        <v>70.606528228741524</v>
      </c>
      <c r="N320" s="111">
        <v>72.291262819263437</v>
      </c>
      <c r="O320" s="111">
        <v>61.785919082209013</v>
      </c>
      <c r="P320" s="111">
        <v>140.55583445343683</v>
      </c>
      <c r="Q320" s="111">
        <v>141.2311804640938</v>
      </c>
      <c r="R320" s="111">
        <v>139.12072418079072</v>
      </c>
      <c r="S320" s="111">
        <v>142.54264266927407</v>
      </c>
      <c r="T320" s="111">
        <v>138.56902623759953</v>
      </c>
      <c r="U320" s="111">
        <v>142.0993196671329</v>
      </c>
      <c r="V320" s="111">
        <v>138.03751647319584</v>
      </c>
    </row>
    <row r="321" spans="1:22" x14ac:dyDescent="0.75">
      <c r="A321" s="108">
        <v>44166</v>
      </c>
      <c r="B321" s="109">
        <v>111.70876044128904</v>
      </c>
      <c r="C321" s="109">
        <v>108.23874459716804</v>
      </c>
      <c r="D321" s="109">
        <v>119.08254411004623</v>
      </c>
      <c r="E321" s="109">
        <v>114.92950818441992</v>
      </c>
      <c r="F321" s="109">
        <v>108.48801269815822</v>
      </c>
      <c r="G321" s="109">
        <v>112.62630540758603</v>
      </c>
      <c r="H321" s="109">
        <v>110.21171339101507</v>
      </c>
      <c r="I321" s="109">
        <v>66.156730927148004</v>
      </c>
      <c r="J321" s="109">
        <v>58.098184511100847</v>
      </c>
      <c r="K321" s="109">
        <v>83.281142061248175</v>
      </c>
      <c r="L321" s="109">
        <v>68.957076149038514</v>
      </c>
      <c r="M321" s="109">
        <v>63.356385705257509</v>
      </c>
      <c r="N321" s="109">
        <v>67.008377069510402</v>
      </c>
      <c r="O321" s="109">
        <v>64.767203010662001</v>
      </c>
      <c r="P321" s="109">
        <v>142.07678011738309</v>
      </c>
      <c r="Q321" s="109">
        <v>141.66578465454614</v>
      </c>
      <c r="R321" s="109">
        <v>142.9501454759116</v>
      </c>
      <c r="S321" s="109">
        <v>145.5777962080075</v>
      </c>
      <c r="T321" s="109">
        <v>138.57576402675866</v>
      </c>
      <c r="U321" s="109">
        <v>143.03825763296979</v>
      </c>
      <c r="V321" s="109">
        <v>140.50805364458378</v>
      </c>
    </row>
    <row r="322" spans="1:22" x14ac:dyDescent="0.75">
      <c r="A322" s="110">
        <v>44197</v>
      </c>
      <c r="B322" s="111">
        <v>116.0912130746445</v>
      </c>
      <c r="C322" s="111">
        <v>111.06377329693564</v>
      </c>
      <c r="D322" s="111">
        <v>126.77452260227578</v>
      </c>
      <c r="E322" s="111">
        <v>117.65484031894896</v>
      </c>
      <c r="F322" s="111">
        <v>114.52758583034003</v>
      </c>
      <c r="G322" s="111">
        <v>118.22301668735824</v>
      </c>
      <c r="H322" s="111">
        <v>112.61300718021675</v>
      </c>
      <c r="I322" s="111">
        <v>74.110625024348153</v>
      </c>
      <c r="J322" s="111">
        <v>63.735135422624978</v>
      </c>
      <c r="K322" s="111">
        <v>96.158540428009886</v>
      </c>
      <c r="L322" s="111">
        <v>77.422934223558912</v>
      </c>
      <c r="M322" s="111">
        <v>70.798315825137394</v>
      </c>
      <c r="N322" s="111">
        <v>77.328610442580185</v>
      </c>
      <c r="O322" s="111">
        <v>68.860227763022181</v>
      </c>
      <c r="P322" s="111">
        <v>144.07827177484205</v>
      </c>
      <c r="Q322" s="111">
        <v>142.61619854647611</v>
      </c>
      <c r="R322" s="111">
        <v>147.18517738511972</v>
      </c>
      <c r="S322" s="111">
        <v>144.47611104920898</v>
      </c>
      <c r="T322" s="111">
        <v>143.68043250047512</v>
      </c>
      <c r="U322" s="111">
        <v>145.48595418387697</v>
      </c>
      <c r="V322" s="111">
        <v>141.78152679167985</v>
      </c>
    </row>
    <row r="323" spans="1:22" x14ac:dyDescent="0.75">
      <c r="A323" s="108">
        <v>44228</v>
      </c>
      <c r="B323" s="109">
        <v>116.22545491367927</v>
      </c>
      <c r="C323" s="109">
        <v>114.46230741245874</v>
      </c>
      <c r="D323" s="109">
        <v>119.97214335377294</v>
      </c>
      <c r="E323" s="109">
        <v>116.53386452434395</v>
      </c>
      <c r="F323" s="109">
        <v>115.9170453030146</v>
      </c>
      <c r="G323" s="109">
        <v>120.90126558981724</v>
      </c>
      <c r="H323" s="109">
        <v>108.59650065261208</v>
      </c>
      <c r="I323" s="109">
        <v>72.972628293456722</v>
      </c>
      <c r="J323" s="109">
        <v>61.942924385053786</v>
      </c>
      <c r="K323" s="109">
        <v>96.410749098812971</v>
      </c>
      <c r="L323" s="109">
        <v>74.740146294694597</v>
      </c>
      <c r="M323" s="109">
        <v>71.205110292218848</v>
      </c>
      <c r="N323" s="109">
        <v>76.666115234669277</v>
      </c>
      <c r="O323" s="109">
        <v>66.946412757794121</v>
      </c>
      <c r="P323" s="109">
        <v>145.0606726604943</v>
      </c>
      <c r="Q323" s="109">
        <v>149.47522943072872</v>
      </c>
      <c r="R323" s="109">
        <v>135.67973952374624</v>
      </c>
      <c r="S323" s="109">
        <v>144.39634334411019</v>
      </c>
      <c r="T323" s="109">
        <v>145.72500197687847</v>
      </c>
      <c r="U323" s="109">
        <v>150.39136582658253</v>
      </c>
      <c r="V323" s="109">
        <v>136.36322591582407</v>
      </c>
    </row>
    <row r="324" spans="1:22" x14ac:dyDescent="0.75">
      <c r="A324" s="110">
        <v>44256</v>
      </c>
      <c r="B324" s="111">
        <v>112.9042726043759</v>
      </c>
      <c r="C324" s="111">
        <v>110.92624304715441</v>
      </c>
      <c r="D324" s="111">
        <v>117.1075854134717</v>
      </c>
      <c r="E324" s="111">
        <v>115.41349882456409</v>
      </c>
      <c r="F324" s="111">
        <v>110.39504638418778</v>
      </c>
      <c r="G324" s="111">
        <v>116.60710855353037</v>
      </c>
      <c r="H324" s="111">
        <v>106.86280342417656</v>
      </c>
      <c r="I324" s="111">
        <v>69.893701575933193</v>
      </c>
      <c r="J324" s="111">
        <v>63.360641916729826</v>
      </c>
      <c r="K324" s="111">
        <v>83.776453351740372</v>
      </c>
      <c r="L324" s="111">
        <v>74.81842964406448</v>
      </c>
      <c r="M324" s="111">
        <v>64.968973507801905</v>
      </c>
      <c r="N324" s="111">
        <v>75.366066654607636</v>
      </c>
      <c r="O324" s="111">
        <v>60.965105921253816</v>
      </c>
      <c r="P324" s="111">
        <v>141.57798662333775</v>
      </c>
      <c r="Q324" s="111">
        <v>142.6366438007708</v>
      </c>
      <c r="R324" s="111">
        <v>139.32834012129257</v>
      </c>
      <c r="S324" s="111">
        <v>142.47687827823049</v>
      </c>
      <c r="T324" s="111">
        <v>140.67909496844504</v>
      </c>
      <c r="U324" s="111">
        <v>144.10113648614552</v>
      </c>
      <c r="V324" s="111">
        <v>137.46126842612506</v>
      </c>
    </row>
    <row r="325" spans="1:22" x14ac:dyDescent="0.75">
      <c r="A325" s="108">
        <v>44287</v>
      </c>
      <c r="B325" s="109">
        <v>104.95246987102296</v>
      </c>
      <c r="C325" s="109">
        <v>100.33050617988204</v>
      </c>
      <c r="D325" s="109">
        <v>114.77414271469748</v>
      </c>
      <c r="E325" s="109">
        <v>109.34121364435771</v>
      </c>
      <c r="F325" s="109">
        <v>100.56372609768822</v>
      </c>
      <c r="G325" s="109">
        <v>108.38384778074069</v>
      </c>
      <c r="H325" s="109">
        <v>99.353905913062448</v>
      </c>
      <c r="I325" s="109">
        <v>64.267237984939527</v>
      </c>
      <c r="J325" s="109">
        <v>55.294248039170618</v>
      </c>
      <c r="K325" s="109">
        <v>83.334841619698466</v>
      </c>
      <c r="L325" s="109">
        <v>69.096930662265166</v>
      </c>
      <c r="M325" s="109">
        <v>59.437545307613888</v>
      </c>
      <c r="N325" s="109">
        <v>67.595834276672377</v>
      </c>
      <c r="O325" s="109">
        <v>58.836370351059607</v>
      </c>
      <c r="P325" s="109">
        <v>132.07595779507861</v>
      </c>
      <c r="Q325" s="109">
        <v>130.35467827368964</v>
      </c>
      <c r="R325" s="109">
        <v>135.73367677803012</v>
      </c>
      <c r="S325" s="109">
        <v>136.17073563241942</v>
      </c>
      <c r="T325" s="109">
        <v>127.98117995773778</v>
      </c>
      <c r="U325" s="109">
        <v>135.57585678345291</v>
      </c>
      <c r="V325" s="109">
        <v>126.36559628773101</v>
      </c>
    </row>
    <row r="326" spans="1:22" x14ac:dyDescent="0.75">
      <c r="A326" s="110">
        <v>44317</v>
      </c>
      <c r="B326" s="111">
        <v>105.89967991598982</v>
      </c>
      <c r="C326" s="111">
        <v>97.885386523810581</v>
      </c>
      <c r="D326" s="111">
        <v>122.93005337437071</v>
      </c>
      <c r="E326" s="111">
        <v>109.83081336917328</v>
      </c>
      <c r="F326" s="111">
        <v>101.9685464628064</v>
      </c>
      <c r="G326" s="111">
        <v>108.90211417494918</v>
      </c>
      <c r="H326" s="111">
        <v>101.00097138821408</v>
      </c>
      <c r="I326" s="111">
        <v>62.927621677602893</v>
      </c>
      <c r="J326" s="111">
        <v>47.679978963606985</v>
      </c>
      <c r="K326" s="111">
        <v>95.328862444844177</v>
      </c>
      <c r="L326" s="111">
        <v>65.934102048509686</v>
      </c>
      <c r="M326" s="111">
        <v>59.921141306696114</v>
      </c>
      <c r="N326" s="111">
        <v>66.160895926685399</v>
      </c>
      <c r="O326" s="111">
        <v>57.652279481731433</v>
      </c>
      <c r="P326" s="111">
        <v>134.54771874158112</v>
      </c>
      <c r="Q326" s="111">
        <v>131.35565823061299</v>
      </c>
      <c r="R326" s="111">
        <v>141.33084732738843</v>
      </c>
      <c r="S326" s="111">
        <v>139.095287582949</v>
      </c>
      <c r="T326" s="111">
        <v>130.00014990021324</v>
      </c>
      <c r="U326" s="111">
        <v>137.39625967379166</v>
      </c>
      <c r="V326" s="111">
        <v>129.90009932586918</v>
      </c>
    </row>
    <row r="327" spans="1:22" x14ac:dyDescent="0.75">
      <c r="A327" s="108">
        <v>44348</v>
      </c>
      <c r="B327" s="109">
        <v>107.3230629289399</v>
      </c>
      <c r="C327" s="109">
        <v>100.87908635028232</v>
      </c>
      <c r="D327" s="109">
        <v>121.01651315858726</v>
      </c>
      <c r="E327" s="109">
        <v>109.77168393409286</v>
      </c>
      <c r="F327" s="109">
        <v>104.87444192378696</v>
      </c>
      <c r="G327" s="109">
        <v>107.73444022664664</v>
      </c>
      <c r="H327" s="109">
        <v>106.65186839057628</v>
      </c>
      <c r="I327" s="109">
        <v>63.105378324517716</v>
      </c>
      <c r="J327" s="109">
        <v>49.781967423773274</v>
      </c>
      <c r="K327" s="109">
        <v>91.417626488599652</v>
      </c>
      <c r="L327" s="109">
        <v>67.465579625477545</v>
      </c>
      <c r="M327" s="109">
        <v>58.7451770235579</v>
      </c>
      <c r="N327" s="109">
        <v>65.526825541096301</v>
      </c>
      <c r="O327" s="109">
        <v>59.154596023784244</v>
      </c>
      <c r="P327" s="109">
        <v>136.80151933188802</v>
      </c>
      <c r="Q327" s="109">
        <v>134.94383230128835</v>
      </c>
      <c r="R327" s="109">
        <v>140.74910427191236</v>
      </c>
      <c r="S327" s="109">
        <v>137.9757534731697</v>
      </c>
      <c r="T327" s="109">
        <v>135.62728519060633</v>
      </c>
      <c r="U327" s="109">
        <v>135.87285001701352</v>
      </c>
      <c r="V327" s="109">
        <v>138.31671663510431</v>
      </c>
    </row>
    <row r="328" spans="1:22" x14ac:dyDescent="0.75">
      <c r="A328" s="110">
        <v>44378</v>
      </c>
      <c r="B328" s="111">
        <v>110.9776356949599</v>
      </c>
      <c r="C328" s="111">
        <v>104.90720080207809</v>
      </c>
      <c r="D328" s="111">
        <v>123.87730984233374</v>
      </c>
      <c r="E328" s="111">
        <v>114.29120912130836</v>
      </c>
      <c r="F328" s="111">
        <v>107.66406226861145</v>
      </c>
      <c r="G328" s="111">
        <v>113.21957208817051</v>
      </c>
      <c r="H328" s="111">
        <v>107.31973947445837</v>
      </c>
      <c r="I328" s="111">
        <v>61.745573452490618</v>
      </c>
      <c r="J328" s="111">
        <v>49.876443210952651</v>
      </c>
      <c r="K328" s="111">
        <v>86.967475215758782</v>
      </c>
      <c r="L328" s="111">
        <v>68.412125912664862</v>
      </c>
      <c r="M328" s="111">
        <v>55.079020992316373</v>
      </c>
      <c r="N328" s="111">
        <v>65.856070947575404</v>
      </c>
      <c r="O328" s="111">
        <v>55.038972276299631</v>
      </c>
      <c r="P328" s="111">
        <v>143.79901052327273</v>
      </c>
      <c r="Q328" s="111">
        <v>141.59437252949505</v>
      </c>
      <c r="R328" s="111">
        <v>148.48386626005038</v>
      </c>
      <c r="S328" s="111">
        <v>144.87726459373735</v>
      </c>
      <c r="T328" s="111">
        <v>142.72075645280816</v>
      </c>
      <c r="U328" s="111">
        <v>144.7952395152339</v>
      </c>
      <c r="V328" s="111">
        <v>142.17358427323086</v>
      </c>
    </row>
    <row r="329" spans="1:22" x14ac:dyDescent="0.75">
      <c r="A329" s="108">
        <v>44409</v>
      </c>
      <c r="B329" s="109">
        <v>111.99033144351704</v>
      </c>
      <c r="C329" s="109">
        <v>105.50989270041286</v>
      </c>
      <c r="D329" s="109">
        <v>125.76126377261342</v>
      </c>
      <c r="E329" s="109">
        <v>111.92811335041253</v>
      </c>
      <c r="F329" s="109">
        <v>112.05254953662157</v>
      </c>
      <c r="G329" s="109">
        <v>113.68900603438642</v>
      </c>
      <c r="H329" s="109">
        <v>109.2188097426249</v>
      </c>
      <c r="I329" s="109">
        <v>64.190230592023283</v>
      </c>
      <c r="J329" s="109">
        <v>51.051917498052646</v>
      </c>
      <c r="K329" s="109">
        <v>92.109145916710943</v>
      </c>
      <c r="L329" s="109">
        <v>64.783919995418827</v>
      </c>
      <c r="M329" s="109">
        <v>63.596541188627754</v>
      </c>
      <c r="N329" s="109">
        <v>69.581533554284817</v>
      </c>
      <c r="O329" s="109">
        <v>55.393894179912394</v>
      </c>
      <c r="P329" s="109">
        <v>143.85706534451288</v>
      </c>
      <c r="Q329" s="109">
        <v>141.81520950198635</v>
      </c>
      <c r="R329" s="109">
        <v>148.19600900988175</v>
      </c>
      <c r="S329" s="109">
        <v>143.35757558707499</v>
      </c>
      <c r="T329" s="109">
        <v>144.35655510195076</v>
      </c>
      <c r="U329" s="109">
        <v>143.09398768778749</v>
      </c>
      <c r="V329" s="109">
        <v>145.10208678443323</v>
      </c>
    </row>
    <row r="330" spans="1:22" x14ac:dyDescent="0.75">
      <c r="A330" s="110">
        <v>44440</v>
      </c>
      <c r="B330" s="111">
        <v>114.65664897864626</v>
      </c>
      <c r="C330" s="111">
        <v>110.05010761152946</v>
      </c>
      <c r="D330" s="111">
        <v>124.44554938376939</v>
      </c>
      <c r="E330" s="111">
        <v>114.77509518876691</v>
      </c>
      <c r="F330" s="111">
        <v>114.53820276852557</v>
      </c>
      <c r="G330" s="111">
        <v>118.73822277409695</v>
      </c>
      <c r="H330" s="111">
        <v>107.9972391018583</v>
      </c>
      <c r="I330" s="111">
        <v>64.307950302701499</v>
      </c>
      <c r="J330" s="111">
        <v>55.369412487765146</v>
      </c>
      <c r="K330" s="111">
        <v>83.302343159441222</v>
      </c>
      <c r="L330" s="111">
        <v>65.980067613069764</v>
      </c>
      <c r="M330" s="111">
        <v>62.635832992333235</v>
      </c>
      <c r="N330" s="111">
        <v>70.95876912974245</v>
      </c>
      <c r="O330" s="111">
        <v>53.456614321739949</v>
      </c>
      <c r="P330" s="111">
        <v>148.22244809594275</v>
      </c>
      <c r="Q330" s="111">
        <v>146.50390436070566</v>
      </c>
      <c r="R330" s="111">
        <v>151.87435353332151</v>
      </c>
      <c r="S330" s="111">
        <v>147.30511357256501</v>
      </c>
      <c r="T330" s="111">
        <v>149.13978261932047</v>
      </c>
      <c r="U330" s="111">
        <v>150.59119187033329</v>
      </c>
      <c r="V330" s="111">
        <v>144.3576556219372</v>
      </c>
    </row>
    <row r="331" spans="1:22" x14ac:dyDescent="0.75">
      <c r="A331" s="108">
        <v>44470</v>
      </c>
      <c r="B331" s="109">
        <v>109.37180244711007</v>
      </c>
      <c r="C331" s="109">
        <v>104.52675582009324</v>
      </c>
      <c r="D331" s="109">
        <v>119.66752652952081</v>
      </c>
      <c r="E331" s="109">
        <v>113.43967873569068</v>
      </c>
      <c r="F331" s="109">
        <v>105.30392615852948</v>
      </c>
      <c r="G331" s="109">
        <v>111.2909568509876</v>
      </c>
      <c r="H331" s="109">
        <v>106.24055052499416</v>
      </c>
      <c r="I331" s="109">
        <v>59.098374937059006</v>
      </c>
      <c r="J331" s="109">
        <v>52.371169798542958</v>
      </c>
      <c r="K331" s="109">
        <v>73.393685856405554</v>
      </c>
      <c r="L331" s="109">
        <v>67.09201001363806</v>
      </c>
      <c r="M331" s="109">
        <v>51.104739860479917</v>
      </c>
      <c r="N331" s="109">
        <v>60.932136078826716</v>
      </c>
      <c r="O331" s="109">
        <v>56.106448863648524</v>
      </c>
      <c r="P331" s="109">
        <v>142.88742078714412</v>
      </c>
      <c r="Q331" s="109">
        <v>139.29714650112678</v>
      </c>
      <c r="R331" s="109">
        <v>150.51675364493099</v>
      </c>
      <c r="S331" s="109">
        <v>144.33812455039242</v>
      </c>
      <c r="T331" s="109">
        <v>141.43671702389585</v>
      </c>
      <c r="U331" s="109">
        <v>144.86350403242815</v>
      </c>
      <c r="V331" s="109">
        <v>139.66328496589122</v>
      </c>
    </row>
    <row r="332" spans="1:22" x14ac:dyDescent="0.75">
      <c r="A332" s="110">
        <v>44501</v>
      </c>
      <c r="B332" s="111">
        <f>HLOOKUP($A332,Série_histórica!$5:$12,8,0)</f>
        <v>109.34562517303705</v>
      </c>
      <c r="C332" s="111">
        <f>HLOOKUP($A332,Série_histórica!$5:$12,2,0)</f>
        <v>104.44800077649627</v>
      </c>
      <c r="D332" s="111">
        <f>HLOOKUP($A332,Série_histórica!$5:$12,3,0)</f>
        <v>119.75307701568616</v>
      </c>
      <c r="E332" s="111">
        <f>HLOOKUP($A332,Série_histórica!$5:$12,4,0)</f>
        <v>110.10782813484175</v>
      </c>
      <c r="F332" s="111">
        <f>HLOOKUP($A332,Série_histórica!$5:$12,5,0)</f>
        <v>108.58342221123235</v>
      </c>
      <c r="G332" s="111">
        <f>HLOOKUP($A332,Série_histórica!$5:$12,6,0)</f>
        <v>112.53810865711758</v>
      </c>
      <c r="H332" s="111">
        <f>HLOOKUP($A332,Série_histórica!$5:$12,7,0)</f>
        <v>104.13683633058986</v>
      </c>
      <c r="I332" s="111">
        <f>HLOOKUP($A332,Série_histórica!$34:$41,8,0)</f>
        <v>60.040181680031843</v>
      </c>
      <c r="J332" s="111">
        <f>HLOOKUP($A332,Série_histórica!$34:$41,2,0)</f>
        <v>50.48180222651596</v>
      </c>
      <c r="K332" s="111">
        <f>HLOOKUP($A332,Série_histórica!$34:$41,3,0)</f>
        <v>80.351738018753082</v>
      </c>
      <c r="L332" s="111">
        <f>HLOOKUP($A332,Série_histórica!$34:$41,4,0)</f>
        <v>65.223458404079082</v>
      </c>
      <c r="M332" s="111">
        <f>HLOOKUP($A332,Série_histórica!$34:$41,5,0)</f>
        <v>54.856904955984589</v>
      </c>
      <c r="N332" s="111">
        <f>HLOOKUP($A332,Série_histórica!$34:$41,6,0)</f>
        <v>65.745334501894405</v>
      </c>
      <c r="O332" s="111">
        <f>HLOOKUP($A332,Série_histórica!$34:$41,7,0)</f>
        <v>50.731774444361342</v>
      </c>
      <c r="P332" s="111">
        <f>HLOOKUP($A332,Série_histórica!$63:$70,8,0)</f>
        <v>142.21592083504049</v>
      </c>
      <c r="Q332" s="111">
        <f>HLOOKUP($A332,Série_histórica!$63:$70,2,0)</f>
        <v>140.42546647648317</v>
      </c>
      <c r="R332" s="111">
        <f>HLOOKUP($A332,Série_histórica!$63:$70,3,0)</f>
        <v>146.02063634697487</v>
      </c>
      <c r="S332" s="111">
        <f>HLOOKUP($A332,Série_histórica!$63:$70,4,0)</f>
        <v>140.03074128868352</v>
      </c>
      <c r="T332" s="111">
        <f>HLOOKUP($A332,Série_histórica!$63:$70,5,0)</f>
        <v>144.4011003813975</v>
      </c>
      <c r="U332" s="111">
        <f>HLOOKUP($A332,Série_histórica!$63:$70,6,0)</f>
        <v>143.73329142726632</v>
      </c>
      <c r="V332" s="111">
        <f>HLOOKUP($A332,Série_histórica!$63:$70,7,0)</f>
        <v>139.74021092140887</v>
      </c>
    </row>
    <row r="333" spans="1:22" x14ac:dyDescent="0.75">
      <c r="A333" s="108">
        <v>44531</v>
      </c>
      <c r="B333" s="109">
        <f>HLOOKUP($A333,Série_histórica!$5:$12,8,0)</f>
        <v>112.00394469858979</v>
      </c>
      <c r="C333" s="109">
        <f>HLOOKUP($A333,Série_histórica!$5:$12,2,0)</f>
        <v>105.34681822709777</v>
      </c>
      <c r="D333" s="109">
        <f>HLOOKUP($A333,Série_histórica!$5:$12,3,0)</f>
        <v>126.15033845051036</v>
      </c>
      <c r="E333" s="109">
        <f>HLOOKUP($A333,Série_histórica!$5:$12,4,0)</f>
        <v>115.03035577129597</v>
      </c>
      <c r="F333" s="109">
        <f>HLOOKUP($A333,Série_histórica!$5:$12,5,0)</f>
        <v>108.97753362588367</v>
      </c>
      <c r="G333" s="109">
        <f>HLOOKUP($A333,Série_histórica!$5:$12,6,0)</f>
        <v>117.02222042696876</v>
      </c>
      <c r="H333" s="109">
        <f>HLOOKUP($A333,Série_histórica!$5:$12,7,0)</f>
        <v>103.81623166807678</v>
      </c>
      <c r="I333" s="109">
        <f>HLOOKUP($A333,Série_histórica!$34:$41,8,0)</f>
        <v>64.740043463708162</v>
      </c>
      <c r="J333" s="109">
        <f>HLOOKUP($A333,Série_histórica!$34:$41,2,0)</f>
        <v>52.332193328804792</v>
      </c>
      <c r="K333" s="109">
        <f>HLOOKUP($A333,Série_histórica!$34:$41,3,0)</f>
        <v>91.106725000377807</v>
      </c>
      <c r="L333" s="109">
        <f>HLOOKUP($A333,Série_histórica!$34:$41,4,0)</f>
        <v>68.566386719607834</v>
      </c>
      <c r="M333" s="109">
        <f>HLOOKUP($A333,Série_histórica!$34:$41,5,0)</f>
        <v>60.913700207808475</v>
      </c>
      <c r="N333" s="109">
        <f>HLOOKUP($A333,Série_histórica!$34:$41,6,0)</f>
        <v>71.695406055289936</v>
      </c>
      <c r="O333" s="109">
        <f>HLOOKUP($A333,Série_histórica!$34:$41,7,0)</f>
        <v>53.391820287969466</v>
      </c>
      <c r="P333" s="109">
        <f>HLOOKUP($A333,Série_histórica!$63:$70,8,0)</f>
        <v>143.51321218851089</v>
      </c>
      <c r="Q333" s="109">
        <f>HLOOKUP($A333,Série_histórica!$63:$70,2,0)</f>
        <v>140.68990149262643</v>
      </c>
      <c r="R333" s="109">
        <f>HLOOKUP($A333,Série_histórica!$63:$70,3,0)</f>
        <v>149.51274741726539</v>
      </c>
      <c r="S333" s="109">
        <f>HLOOKUP($A333,Série_histórica!$63:$70,4,0)</f>
        <v>146.00633513908804</v>
      </c>
      <c r="T333" s="109">
        <f>HLOOKUP($A333,Série_histórica!$63:$70,5,0)</f>
        <v>141.02008923793377</v>
      </c>
      <c r="U333" s="109">
        <f>HLOOKUP($A333,Série_histórica!$63:$70,6,0)</f>
        <v>147.24009667475462</v>
      </c>
      <c r="V333" s="109">
        <f>HLOOKUP($A333,Série_histórica!$63:$70,7,0)</f>
        <v>137.43250592148163</v>
      </c>
    </row>
    <row r="334" spans="1:22" x14ac:dyDescent="0.75">
      <c r="A334" s="110">
        <v>44562</v>
      </c>
      <c r="B334" s="111">
        <f>HLOOKUP($A334,Série_histórica!$5:$12,8,0)</f>
        <v>108.35179428758178</v>
      </c>
      <c r="C334" s="111">
        <f>HLOOKUP($A334,Série_histórica!$5:$12,2,0)</f>
        <v>101.70716235881815</v>
      </c>
      <c r="D334" s="111">
        <f>HLOOKUP($A334,Série_histórica!$5:$12,3,0)</f>
        <v>122.47163713620458</v>
      </c>
      <c r="E334" s="111">
        <f>HLOOKUP($A334,Série_histórica!$5:$12,4,0)</f>
        <v>110.22631241121667</v>
      </c>
      <c r="F334" s="111">
        <f>HLOOKUP($A334,Série_histórica!$5:$12,5,0)</f>
        <v>106.47727616394693</v>
      </c>
      <c r="G334" s="111">
        <f>HLOOKUP($A334,Série_histórica!$5:$12,6,0)</f>
        <v>111.50457490365952</v>
      </c>
      <c r="H334" s="111">
        <f>HLOOKUP($A334,Série_histórica!$5:$12,7,0)</f>
        <v>103.20778380871816</v>
      </c>
      <c r="I334" s="111">
        <f>HLOOKUP($A334,Série_histórica!$34:$41,8,0)</f>
        <v>70.434687048881031</v>
      </c>
      <c r="J334" s="111">
        <f>HLOOKUP($A334,Série_histórica!$34:$41,2,0)</f>
        <v>59.249375569555852</v>
      </c>
      <c r="K334" s="111">
        <f>HLOOKUP($A334,Série_histórica!$34:$41,3,0)</f>
        <v>94.203473942447047</v>
      </c>
      <c r="L334" s="111">
        <f>HLOOKUP($A334,Série_histórica!$34:$41,4,0)</f>
        <v>74.248422486788968</v>
      </c>
      <c r="M334" s="111">
        <f>HLOOKUP($A334,Série_histórica!$34:$41,5,0)</f>
        <v>66.620951610973108</v>
      </c>
      <c r="N334" s="111">
        <f>HLOOKUP($A334,Série_histórica!$34:$41,6,0)</f>
        <v>81.227696646702412</v>
      </c>
      <c r="O334" s="111">
        <f>HLOOKUP($A334,Série_histórica!$34:$41,7,0)</f>
        <v>52.82503981033036</v>
      </c>
      <c r="P334" s="111">
        <f>HLOOKUP($A334,Série_histórica!$63:$70,8,0)</f>
        <v>133.62986578004896</v>
      </c>
      <c r="Q334" s="111">
        <f>HLOOKUP($A334,Série_histórica!$63:$70,2,0)</f>
        <v>130.01235355165966</v>
      </c>
      <c r="R334" s="111">
        <f>HLOOKUP($A334,Série_histórica!$63:$70,3,0)</f>
        <v>141.31707926537629</v>
      </c>
      <c r="S334" s="111">
        <f>HLOOKUP($A334,Série_histórica!$63:$70,4,0)</f>
        <v>134.21157236083516</v>
      </c>
      <c r="T334" s="111">
        <f>HLOOKUP($A334,Série_histórica!$63:$70,5,0)</f>
        <v>133.04815919926281</v>
      </c>
      <c r="U334" s="111">
        <f>HLOOKUP($A334,Série_histórica!$63:$70,6,0)</f>
        <v>131.68916040829762</v>
      </c>
      <c r="V334" s="111">
        <f>HLOOKUP($A334,Série_histórica!$63:$70,7,0)</f>
        <v>136.79627980764334</v>
      </c>
    </row>
    <row r="335" spans="1:22" x14ac:dyDescent="0.75">
      <c r="A335" s="108">
        <v>44593</v>
      </c>
      <c r="B335" s="109">
        <f>HLOOKUP($A335,Série_histórica!$5:$12,8,0)</f>
        <v>104.0471104953596</v>
      </c>
      <c r="C335" s="109">
        <f>HLOOKUP($A335,Série_histórica!$5:$12,2,0)</f>
        <v>98.170636506250816</v>
      </c>
      <c r="D335" s="109">
        <f>HLOOKUP($A335,Série_histórica!$5:$12,3,0)</f>
        <v>116.53461772221581</v>
      </c>
      <c r="E335" s="109">
        <f>HLOOKUP($A335,Série_histórica!$5:$12,4,0)</f>
        <v>104.41406206483461</v>
      </c>
      <c r="F335" s="109">
        <f>HLOOKUP($A335,Série_histórica!$5:$12,5,0)</f>
        <v>103.6801589258846</v>
      </c>
      <c r="G335" s="109">
        <f>HLOOKUP($A335,Série_histórica!$5:$12,6,0)</f>
        <v>106.27937285875264</v>
      </c>
      <c r="H335" s="109">
        <f>HLOOKUP($A335,Série_histórica!$5:$12,7,0)</f>
        <v>100.40499821824463</v>
      </c>
      <c r="I335" s="109">
        <f>HLOOKUP($A335,Série_histórica!$34:$41,8,0)</f>
        <v>67.137518467178865</v>
      </c>
      <c r="J335" s="109">
        <f>HLOOKUP($A335,Série_histórica!$34:$41,2,0)</f>
        <v>57.517200987308719</v>
      </c>
      <c r="K335" s="109">
        <f>HLOOKUP($A335,Série_histórica!$34:$41,3,0)</f>
        <v>87.58069311190296</v>
      </c>
      <c r="L335" s="109">
        <f>HLOOKUP($A335,Série_histórica!$34:$41,4,0)</f>
        <v>68.196428136160833</v>
      </c>
      <c r="M335" s="109">
        <f>HLOOKUP($A335,Série_histórica!$34:$41,5,0)</f>
        <v>66.07860879819691</v>
      </c>
      <c r="N335" s="109">
        <f>HLOOKUP($A335,Série_histórica!$34:$41,6,0)</f>
        <v>73.86867027417847</v>
      </c>
      <c r="O335" s="109">
        <f>HLOOKUP($A335,Série_histórica!$34:$41,7,0)</f>
        <v>56.15511288733741</v>
      </c>
      <c r="P335" s="109">
        <f>HLOOKUP($A335,Série_histórica!$63:$70,8,0)</f>
        <v>128.65350518081343</v>
      </c>
      <c r="Q335" s="109">
        <f>HLOOKUP($A335,Série_histórica!$63:$70,2,0)</f>
        <v>125.27292685221219</v>
      </c>
      <c r="R335" s="109">
        <f>HLOOKUP($A335,Série_histórica!$63:$70,3,0)</f>
        <v>135.83723412909103</v>
      </c>
      <c r="S335" s="109">
        <f>HLOOKUP($A335,Série_histórica!$63:$70,4,0)</f>
        <v>128.55915135061716</v>
      </c>
      <c r="T335" s="109">
        <f>HLOOKUP($A335,Série_histórica!$63:$70,5,0)</f>
        <v>128.74785901100969</v>
      </c>
      <c r="U335" s="109">
        <f>HLOOKUP($A335,Série_histórica!$63:$70,6,0)</f>
        <v>127.88650791513544</v>
      </c>
      <c r="V335" s="109">
        <f>HLOOKUP($A335,Série_histórica!$63:$70,7,0)</f>
        <v>129.9049217721828</v>
      </c>
    </row>
    <row r="336" spans="1:22" x14ac:dyDescent="0.75">
      <c r="A336" s="110">
        <v>44621</v>
      </c>
      <c r="B336" s="111">
        <f>HLOOKUP($A336,Série_histórica!$5:$12,8,0)</f>
        <v>105.12045561432122</v>
      </c>
      <c r="C336" s="111">
        <f>HLOOKUP($A336,Série_histórica!$5:$12,2,0)</f>
        <v>99.083793593660218</v>
      </c>
      <c r="D336" s="111">
        <f>HLOOKUP($A336,Série_histórica!$5:$12,3,0)</f>
        <v>117.94836240822579</v>
      </c>
      <c r="E336" s="111">
        <f>HLOOKUP($A336,Série_histórica!$5:$12,4,0)</f>
        <v>110.9117858735323</v>
      </c>
      <c r="F336" s="111">
        <f>HLOOKUP($A336,Série_histórica!$5:$12,5,0)</f>
        <v>99.329125355110108</v>
      </c>
      <c r="G336" s="111">
        <f>HLOOKUP($A336,Série_histórica!$5:$12,6,0)</f>
        <v>108.55682174324707</v>
      </c>
      <c r="H336" s="111">
        <f>HLOOKUP($A336,Série_histórica!$5:$12,7,0)</f>
        <v>99.513752982915861</v>
      </c>
      <c r="I336" s="111">
        <f>HLOOKUP($A336,Série_histórica!$34:$41,8,0)</f>
        <v>67.053681962557974</v>
      </c>
      <c r="J336" s="111">
        <f>HLOOKUP($A336,Série_histórica!$34:$41,2,0)</f>
        <v>56.968977341460501</v>
      </c>
      <c r="K336" s="111">
        <f>HLOOKUP($A336,Série_histórica!$34:$41,3,0)</f>
        <v>88.483679282390085</v>
      </c>
      <c r="L336" s="111">
        <f>HLOOKUP($A336,Série_histórica!$34:$41,4,0)</f>
        <v>74.118915272937073</v>
      </c>
      <c r="M336" s="111">
        <f>HLOOKUP($A336,Série_histórica!$34:$41,5,0)</f>
        <v>59.988448652178874</v>
      </c>
      <c r="N336" s="111">
        <f>HLOOKUP($A336,Série_histórica!$34:$41,6,0)</f>
        <v>72.040690016955267</v>
      </c>
      <c r="O336" s="111">
        <f>HLOOKUP($A336,Série_histórica!$34:$41,7,0)</f>
        <v>58.916984610646615</v>
      </c>
      <c r="P336" s="111">
        <f>HLOOKUP($A336,Série_histórica!$63:$70,8,0)</f>
        <v>130.49830471549669</v>
      </c>
      <c r="Q336" s="111">
        <f>HLOOKUP($A336,Série_histórica!$63:$70,2,0)</f>
        <v>127.16033776179336</v>
      </c>
      <c r="R336" s="111">
        <f>HLOOKUP($A336,Série_histórica!$63:$70,3,0)</f>
        <v>137.59148449211625</v>
      </c>
      <c r="S336" s="111">
        <f>HLOOKUP($A336,Série_histórica!$63:$70,4,0)</f>
        <v>135.4403662739291</v>
      </c>
      <c r="T336" s="111">
        <f>HLOOKUP($A336,Série_histórica!$63:$70,5,0)</f>
        <v>125.55624315706427</v>
      </c>
      <c r="U336" s="111">
        <f>HLOOKUP($A336,Série_histórica!$63:$70,6,0)</f>
        <v>132.90090956077492</v>
      </c>
      <c r="V336" s="111">
        <f>HLOOKUP($A336,Série_histórica!$63:$70,7,0)</f>
        <v>126.57826523109536</v>
      </c>
    </row>
    <row r="337" spans="1:22" x14ac:dyDescent="0.75">
      <c r="A337" s="108">
        <v>44652</v>
      </c>
      <c r="B337" s="109">
        <f>HLOOKUP($A337,Série_histórica!$5:$12,8,0)</f>
        <v>104.34580014925196</v>
      </c>
      <c r="C337" s="109">
        <f>HLOOKUP($A337,Série_histórica!$5:$12,2,0)</f>
        <v>99.02722035248334</v>
      </c>
      <c r="D337" s="109">
        <f>HLOOKUP($A337,Série_histórica!$5:$12,3,0)</f>
        <v>115.64778221738531</v>
      </c>
      <c r="E337" s="109">
        <f>HLOOKUP($A337,Série_histórica!$5:$12,4,0)</f>
        <v>108.96697221362669</v>
      </c>
      <c r="F337" s="109">
        <f>HLOOKUP($A337,Série_histórica!$5:$12,5,0)</f>
        <v>99.724628084877253</v>
      </c>
      <c r="G337" s="109">
        <f>HLOOKUP($A337,Série_histórica!$5:$12,6,0)</f>
        <v>110.52397877336777</v>
      </c>
      <c r="H337" s="109">
        <f>HLOOKUP($A337,Série_histórica!$5:$12,7,0)</f>
        <v>94.265613973063026</v>
      </c>
      <c r="I337" s="109">
        <f>HLOOKUP($A337,Série_histórica!$34:$41,8,0)</f>
        <v>68.913444946043768</v>
      </c>
      <c r="J337" s="109">
        <f>HLOOKUP($A337,Série_histórica!$34:$41,2,0)</f>
        <v>61.148795930971666</v>
      </c>
      <c r="K337" s="109">
        <f>HLOOKUP($A337,Série_histórica!$34:$41,3,0)</f>
        <v>85.413324103072043</v>
      </c>
      <c r="L337" s="109">
        <f>HLOOKUP($A337,Série_histórica!$34:$41,4,0)</f>
        <v>75.22460948266783</v>
      </c>
      <c r="M337" s="109">
        <f>HLOOKUP($A337,Série_histórica!$34:$41,5,0)</f>
        <v>62.602280409419748</v>
      </c>
      <c r="N337" s="109">
        <f>HLOOKUP($A337,Série_histórica!$34:$41,6,0)</f>
        <v>75.494057501158551</v>
      </c>
      <c r="O337" s="109">
        <f>HLOOKUP($A337,Série_histórica!$34:$41,7,0)</f>
        <v>58.176656040330229</v>
      </c>
      <c r="P337" s="109">
        <f>HLOOKUP($A337,Série_histórica!$63:$70,8,0)</f>
        <v>127.9673702847241</v>
      </c>
      <c r="Q337" s="109">
        <f>HLOOKUP($A337,Série_histórica!$63:$70,2,0)</f>
        <v>124.27950330015778</v>
      </c>
      <c r="R337" s="109">
        <f>HLOOKUP($A337,Série_histórica!$63:$70,3,0)</f>
        <v>135.8040876269275</v>
      </c>
      <c r="S337" s="109">
        <f>HLOOKUP($A337,Série_histórica!$63:$70,4,0)</f>
        <v>131.4618807009326</v>
      </c>
      <c r="T337" s="109">
        <f>HLOOKUP($A337,Série_histórica!$63:$70,5,0)</f>
        <v>124.47285986851557</v>
      </c>
      <c r="U337" s="109">
        <f>HLOOKUP($A337,Série_histórica!$63:$70,6,0)</f>
        <v>133.87725962150725</v>
      </c>
      <c r="V337" s="109">
        <f>HLOOKUP($A337,Série_histórica!$63:$70,7,0)</f>
        <v>118.32491926155156</v>
      </c>
    </row>
    <row r="338" spans="1:22" x14ac:dyDescent="0.75">
      <c r="A338" s="110">
        <v>44682</v>
      </c>
      <c r="B338" s="111">
        <f>HLOOKUP($A338,Série_histórica!$5:$12,8,0)</f>
        <v>105.86868870945482</v>
      </c>
      <c r="C338" s="111">
        <f>HLOOKUP($A338,Série_histórica!$5:$12,2,0)</f>
        <v>102.55163067076182</v>
      </c>
      <c r="D338" s="111">
        <f>HLOOKUP($A338,Série_histórica!$5:$12,3,0)</f>
        <v>112.91743704167747</v>
      </c>
      <c r="E338" s="111">
        <f>HLOOKUP($A338,Série_histórica!$5:$12,4,0)</f>
        <v>113.48030595422829</v>
      </c>
      <c r="F338" s="111">
        <f>HLOOKUP($A338,Série_histórica!$5:$12,5,0)</f>
        <v>98.257071464681374</v>
      </c>
      <c r="G338" s="111">
        <f>HLOOKUP($A338,Série_histórica!$5:$12,6,0)</f>
        <v>109.6373284675758</v>
      </c>
      <c r="H338" s="111">
        <f>HLOOKUP($A338,Série_histórica!$5:$12,7,0)</f>
        <v>99.719855419889001</v>
      </c>
      <c r="I338" s="111">
        <f>HLOOKUP($A338,Série_histórica!$34:$41,8,0)</f>
        <v>69.733503774199406</v>
      </c>
      <c r="J338" s="111">
        <f>HLOOKUP($A338,Série_histórica!$34:$41,2,0)</f>
        <v>62.439015126495036</v>
      </c>
      <c r="K338" s="111">
        <f>HLOOKUP($A338,Série_histórica!$34:$41,3,0)</f>
        <v>85.234292150571221</v>
      </c>
      <c r="L338" s="111">
        <f>HLOOKUP($A338,Série_histórica!$34:$41,4,0)</f>
        <v>76.978766676441325</v>
      </c>
      <c r="M338" s="111">
        <f>HLOOKUP($A338,Série_histórica!$34:$41,5,0)</f>
        <v>62.488240871957508</v>
      </c>
      <c r="N338" s="111">
        <f>HLOOKUP($A338,Série_histórica!$34:$41,6,0)</f>
        <v>74.194732988227813</v>
      </c>
      <c r="O338" s="111">
        <f>HLOOKUP($A338,Série_histórica!$34:$41,7,0)</f>
        <v>62.454656109205708</v>
      </c>
      <c r="P338" s="111">
        <f>HLOOKUP($A338,Série_histórica!$63:$70,8,0)</f>
        <v>129.95881199962511</v>
      </c>
      <c r="Q338" s="111">
        <f>HLOOKUP($A338,Série_histórica!$63:$70,2,0)</f>
        <v>129.29337436693967</v>
      </c>
      <c r="R338" s="111">
        <f>HLOOKUP($A338,Série_histórica!$63:$70,3,0)</f>
        <v>131.37286696908163</v>
      </c>
      <c r="S338" s="111">
        <f>HLOOKUP($A338,Série_histórica!$63:$70,4,0)</f>
        <v>137.81466547275292</v>
      </c>
      <c r="T338" s="111">
        <f>HLOOKUP($A338,Série_histórica!$63:$70,5,0)</f>
        <v>122.10295852649728</v>
      </c>
      <c r="U338" s="111">
        <f>HLOOKUP($A338,Série_histórica!$63:$70,6,0)</f>
        <v>133.26572545380779</v>
      </c>
      <c r="V338" s="111">
        <f>HLOOKUP($A338,Série_histórica!$63:$70,7,0)</f>
        <v>124.56332162701121</v>
      </c>
    </row>
    <row r="339" spans="1:22" x14ac:dyDescent="0.75">
      <c r="A339" s="108">
        <v>44713</v>
      </c>
      <c r="B339" s="109">
        <f>HLOOKUP($A339,Série_histórica!$5:$12,8,0)</f>
        <v>103.59606679109638</v>
      </c>
      <c r="C339" s="109">
        <f>HLOOKUP($A339,Série_histórica!$5:$12,2,0)</f>
        <v>100.77815262362003</v>
      </c>
      <c r="D339" s="109">
        <f>HLOOKUP($A339,Série_histórica!$5:$12,3,0)</f>
        <v>109.58413439698361</v>
      </c>
      <c r="E339" s="109">
        <f>HLOOKUP($A339,Série_histórica!$5:$12,4,0)</f>
        <v>105.69410737589779</v>
      </c>
      <c r="F339" s="109">
        <f>HLOOKUP($A339,Série_histórica!$5:$12,5,0)</f>
        <v>101.49802620629501</v>
      </c>
      <c r="G339" s="109">
        <f>HLOOKUP($A339,Série_histórica!$5:$12,6,0)</f>
        <v>106.90300378220533</v>
      </c>
      <c r="H339" s="109">
        <f>HLOOKUP($A339,Série_histórica!$5:$12,7,0)</f>
        <v>98.20053801612913</v>
      </c>
      <c r="I339" s="109">
        <f>HLOOKUP($A339,Série_histórica!$34:$41,8,0)</f>
        <v>66.191165103636393</v>
      </c>
      <c r="J339" s="109">
        <f>HLOOKUP($A339,Série_histórica!$34:$41,2,0)</f>
        <v>61.06767944752248</v>
      </c>
      <c r="K339" s="109">
        <f>HLOOKUP($A339,Série_histórica!$34:$41,3,0)</f>
        <v>77.078572122878441</v>
      </c>
      <c r="L339" s="109">
        <f>HLOOKUP($A339,Série_histórica!$34:$41,4,0)</f>
        <v>68.373090397526028</v>
      </c>
      <c r="M339" s="109">
        <f>HLOOKUP($A339,Série_histórica!$34:$41,5,0)</f>
        <v>64.009239809746788</v>
      </c>
      <c r="N339" s="109">
        <f>HLOOKUP($A339,Série_histórica!$34:$41,6,0)</f>
        <v>72.179837218020467</v>
      </c>
      <c r="O339" s="109">
        <f>HLOOKUP($A339,Série_histórica!$34:$41,7,0)</f>
        <v>56.420173759115009</v>
      </c>
      <c r="P339" s="109">
        <f>HLOOKUP($A339,Série_histórica!$63:$70,8,0)</f>
        <v>128.5326679160697</v>
      </c>
      <c r="Q339" s="109">
        <f>HLOOKUP($A339,Série_histórica!$63:$70,2,0)</f>
        <v>127.25180140768509</v>
      </c>
      <c r="R339" s="109">
        <f>HLOOKUP($A339,Série_histórica!$63:$70,3,0)</f>
        <v>131.25450924638704</v>
      </c>
      <c r="S339" s="109">
        <f>HLOOKUP($A339,Série_histórica!$63:$70,4,0)</f>
        <v>130.57478536147894</v>
      </c>
      <c r="T339" s="109">
        <f>HLOOKUP($A339,Série_histórica!$63:$70,5,0)</f>
        <v>126.49055047066049</v>
      </c>
      <c r="U339" s="109">
        <f>HLOOKUP($A339,Série_histórica!$63:$70,6,0)</f>
        <v>130.05178149166193</v>
      </c>
      <c r="V339" s="109">
        <f>HLOOKUP($A339,Série_histórica!$63:$70,7,0)</f>
        <v>126.0541141874719</v>
      </c>
    </row>
    <row r="340" spans="1:22" x14ac:dyDescent="0.75">
      <c r="A340" s="110">
        <v>44743</v>
      </c>
      <c r="B340" s="111">
        <f>HLOOKUP($A340,Série_histórica!$5:$12,8,0)</f>
        <v>105.57792214661352</v>
      </c>
      <c r="C340" s="111">
        <f>HLOOKUP($A340,Série_histórica!$5:$12,2,0)</f>
        <v>98.541729039553701</v>
      </c>
      <c r="D340" s="111">
        <f>HLOOKUP($A340,Série_histórica!$5:$12,3,0)</f>
        <v>120.52983249911563</v>
      </c>
      <c r="E340" s="111">
        <f>HLOOKUP($A340,Série_histórica!$5:$12,4,0)</f>
        <v>106.68298919556833</v>
      </c>
      <c r="F340" s="111">
        <f>HLOOKUP($A340,Série_histórica!$5:$12,5,0)</f>
        <v>104.47285509765871</v>
      </c>
      <c r="G340" s="111">
        <f>HLOOKUP($A340,Série_histórica!$5:$12,6,0)</f>
        <v>112.1747247575523</v>
      </c>
      <c r="H340" s="111">
        <f>HLOOKUP($A340,Série_histórica!$5:$12,7,0)</f>
        <v>94.814717886660759</v>
      </c>
      <c r="I340" s="111">
        <f>HLOOKUP($A340,Série_histórica!$34:$41,8,0)</f>
        <v>70.011706172011287</v>
      </c>
      <c r="J340" s="111">
        <f>HLOOKUP($A340,Série_histórica!$34:$41,2,0)</f>
        <v>60.88914408926793</v>
      </c>
      <c r="K340" s="111">
        <f>HLOOKUP($A340,Série_histórica!$34:$41,3,0)</f>
        <v>89.397150597840948</v>
      </c>
      <c r="L340" s="111">
        <f>HLOOKUP($A340,Série_histórica!$34:$41,4,0)</f>
        <v>70.070995560848559</v>
      </c>
      <c r="M340" s="111">
        <f>HLOOKUP($A340,Série_histórica!$34:$41,5,0)</f>
        <v>69.95241678317403</v>
      </c>
      <c r="N340" s="111">
        <f>HLOOKUP($A340,Série_histórica!$34:$41,6,0)</f>
        <v>77.525802073726311</v>
      </c>
      <c r="O340" s="111">
        <f>HLOOKUP($A340,Série_histórica!$34:$41,7,0)</f>
        <v>57.751865490265729</v>
      </c>
      <c r="P340" s="111">
        <f>HLOOKUP($A340,Série_histórica!$63:$70,8,0)</f>
        <v>129.28873279634831</v>
      </c>
      <c r="Q340" s="111">
        <f>HLOOKUP($A340,Série_histórica!$63:$70,2,0)</f>
        <v>123.64345233974421</v>
      </c>
      <c r="R340" s="111">
        <f>HLOOKUP($A340,Série_histórica!$63:$70,3,0)</f>
        <v>141.28495376663207</v>
      </c>
      <c r="S340" s="111">
        <f>HLOOKUP($A340,Série_histórica!$63:$70,4,0)</f>
        <v>131.09098495204816</v>
      </c>
      <c r="T340" s="111">
        <f>HLOOKUP($A340,Série_histórica!$63:$70,5,0)</f>
        <v>127.48648064064849</v>
      </c>
      <c r="U340" s="111">
        <f>HLOOKUP($A340,Série_histórica!$63:$70,6,0)</f>
        <v>135.27400654676964</v>
      </c>
      <c r="V340" s="111">
        <f>HLOOKUP($A340,Série_histórica!$63:$70,7,0)</f>
        <v>119.52328615092411</v>
      </c>
    </row>
    <row r="341" spans="1:22" x14ac:dyDescent="0.75">
      <c r="A341" s="108">
        <v>44774</v>
      </c>
      <c r="B341" s="109">
        <f>HLOOKUP($A341,Série_histórica!$5:$12,8,0)</f>
        <v>106.76431535012773</v>
      </c>
      <c r="C341" s="109">
        <f>HLOOKUP($A341,Série_histórica!$5:$12,2,0)</f>
        <v>102.19587137330964</v>
      </c>
      <c r="D341" s="109">
        <f>HLOOKUP($A341,Série_histórica!$5:$12,3,0)</f>
        <v>116.47225880086617</v>
      </c>
      <c r="E341" s="109">
        <f>HLOOKUP($A341,Série_histórica!$5:$12,4,0)</f>
        <v>110.65328392704126</v>
      </c>
      <c r="F341" s="109">
        <f>HLOOKUP($A341,Série_histórica!$5:$12,5,0)</f>
        <v>102.87534677321423</v>
      </c>
      <c r="G341" s="109">
        <f>HLOOKUP($A341,Série_histórica!$5:$12,6,0)</f>
        <v>109.72031497110811</v>
      </c>
      <c r="H341" s="109">
        <f>HLOOKUP($A341,Série_histórica!$5:$12,7,0)</f>
        <v>101.9413686001071</v>
      </c>
      <c r="I341" s="109">
        <f>HLOOKUP($A341,Série_histórica!$34:$41,8,0)</f>
        <v>70.193550208019658</v>
      </c>
      <c r="J341" s="109">
        <f>HLOOKUP($A341,Série_histórica!$34:$41,2,0)</f>
        <v>62.457061570857121</v>
      </c>
      <c r="K341" s="109">
        <f>HLOOKUP($A341,Série_histórica!$34:$41,3,0)</f>
        <v>86.633588561990081</v>
      </c>
      <c r="L341" s="109">
        <f>HLOOKUP($A341,Série_histórica!$34:$41,4,0)</f>
        <v>71.457991665883355</v>
      </c>
      <c r="M341" s="109">
        <f>HLOOKUP($A341,Série_histórica!$34:$41,5,0)</f>
        <v>68.929108750156018</v>
      </c>
      <c r="N341" s="109">
        <f>HLOOKUP($A341,Série_histórica!$34:$41,6,0)</f>
        <v>75.314807997487094</v>
      </c>
      <c r="O341" s="109">
        <f>HLOOKUP($A341,Série_histórica!$34:$41,7,0)</f>
        <v>61.837813814678043</v>
      </c>
      <c r="P341" s="109">
        <f>HLOOKUP($A341,Série_histórica!$63:$70,8,0)</f>
        <v>131.14482544486646</v>
      </c>
      <c r="Q341" s="109">
        <f>HLOOKUP($A341,Série_histórica!$63:$70,2,0)</f>
        <v>128.68841124161133</v>
      </c>
      <c r="R341" s="109">
        <f>HLOOKUP($A341,Série_histórica!$63:$70,3,0)</f>
        <v>136.36470562678355</v>
      </c>
      <c r="S341" s="109">
        <f>HLOOKUP($A341,Série_histórica!$63:$70,4,0)</f>
        <v>136.78347876781319</v>
      </c>
      <c r="T341" s="109">
        <f>HLOOKUP($A341,Série_histórica!$63:$70,5,0)</f>
        <v>125.50617212191969</v>
      </c>
      <c r="U341" s="109">
        <f>HLOOKUP($A341,Série_histórica!$63:$70,6,0)</f>
        <v>132.65731962018879</v>
      </c>
      <c r="V341" s="109">
        <f>HLOOKUP($A341,Série_histórica!$63:$70,7,0)</f>
        <v>128.67707179039314</v>
      </c>
    </row>
    <row r="342" spans="1:22" x14ac:dyDescent="0.75">
      <c r="A342" s="110">
        <v>44805</v>
      </c>
      <c r="B342" s="111">
        <f>HLOOKUP($A342,Série_histórica!$5:$12,8,0)</f>
        <v>111.46207467768697</v>
      </c>
      <c r="C342" s="111">
        <f>HLOOKUP($A342,Série_histórica!$5:$12,2,0)</f>
        <v>106.76894074139912</v>
      </c>
      <c r="D342" s="111">
        <f>HLOOKUP($A342,Série_histórica!$5:$12,3,0)</f>
        <v>121.43498429229871</v>
      </c>
      <c r="E342" s="111">
        <f>HLOOKUP($A342,Série_histórica!$5:$12,4,0)</f>
        <v>114.9823337723581</v>
      </c>
      <c r="F342" s="111">
        <f>HLOOKUP($A342,Série_histórica!$5:$12,5,0)</f>
        <v>107.94181558301587</v>
      </c>
      <c r="G342" s="111">
        <f>HLOOKUP($A342,Série_histórica!$5:$12,6,0)</f>
        <v>115.20145699742048</v>
      </c>
      <c r="H342" s="111">
        <f>HLOOKUP($A342,Série_histórica!$5:$12,7,0)</f>
        <v>105.36097720864809</v>
      </c>
      <c r="I342" s="111">
        <f>HLOOKUP($A342,Série_histórica!$34:$41,8,0)</f>
        <v>72.672143438367357</v>
      </c>
      <c r="J342" s="111">
        <f>HLOOKUP($A342,Série_histórica!$34:$41,2,0)</f>
        <v>66.31415441156031</v>
      </c>
      <c r="K342" s="111">
        <f>HLOOKUP($A342,Série_histórica!$34:$41,3,0)</f>
        <v>86.182870120332311</v>
      </c>
      <c r="L342" s="111">
        <f>HLOOKUP($A342,Série_histórica!$34:$41,4,0)</f>
        <v>77.579089689683926</v>
      </c>
      <c r="M342" s="111">
        <f>HLOOKUP($A342,Série_histórica!$34:$41,5,0)</f>
        <v>67.765197187050759</v>
      </c>
      <c r="N342" s="111">
        <f>HLOOKUP($A342,Série_histórica!$34:$41,6,0)</f>
        <v>78.788650905336709</v>
      </c>
      <c r="O342" s="111">
        <f>HLOOKUP($A342,Série_histórica!$34:$41,7,0)</f>
        <v>62.692578623838379</v>
      </c>
      <c r="P342" s="111">
        <f>HLOOKUP($A342,Série_histórica!$63:$70,8,0)</f>
        <v>137.3220288372334</v>
      </c>
      <c r="Q342" s="111">
        <f>HLOOKUP($A342,Série_histórica!$63:$70,2,0)</f>
        <v>133.73879829462498</v>
      </c>
      <c r="R342" s="111">
        <f>HLOOKUP($A342,Série_histórica!$63:$70,3,0)</f>
        <v>144.93639374027629</v>
      </c>
      <c r="S342" s="111">
        <f>HLOOKUP($A342,Série_histórica!$63:$70,4,0)</f>
        <v>139.91782982747421</v>
      </c>
      <c r="T342" s="111">
        <f>HLOOKUP($A342,Série_histórica!$63:$70,5,0)</f>
        <v>134.7262278469926</v>
      </c>
      <c r="U342" s="111">
        <f>HLOOKUP($A342,Série_histórica!$63:$70,6,0)</f>
        <v>139.47666105880964</v>
      </c>
      <c r="V342" s="111">
        <f>HLOOKUP($A342,Série_histórica!$63:$70,7,0)</f>
        <v>133.80657626518791</v>
      </c>
    </row>
    <row r="343" spans="1:22" x14ac:dyDescent="0.75">
      <c r="A343" s="108">
        <v>44835</v>
      </c>
      <c r="B343" s="109">
        <f>HLOOKUP($A343,Série_histórica!$5:$12,8,0)</f>
        <v>114.23425897399673</v>
      </c>
      <c r="C343" s="109">
        <f>HLOOKUP($A343,Série_histórica!$5:$12,2,0)</f>
        <v>109.31320624657671</v>
      </c>
      <c r="D343" s="109">
        <f>HLOOKUP($A343,Série_histórica!$5:$12,3,0)</f>
        <v>124.69149601976426</v>
      </c>
      <c r="E343" s="109">
        <f>HLOOKUP($A343,Série_histórica!$5:$12,4,0)</f>
        <v>117.89150166202667</v>
      </c>
      <c r="F343" s="109">
        <f>HLOOKUP($A343,Série_histórica!$5:$12,5,0)</f>
        <v>110.57701628596678</v>
      </c>
      <c r="G343" s="109">
        <f>HLOOKUP($A343,Série_histórica!$5:$12,6,0)</f>
        <v>116.19373679710148</v>
      </c>
      <c r="H343" s="109">
        <f>HLOOKUP($A343,Série_histórica!$5:$12,7,0)</f>
        <v>111.03721620998374</v>
      </c>
      <c r="I343" s="109">
        <f>HLOOKUP($A343,Série_histórica!$34:$41,8,0)</f>
        <v>74.414186799868901</v>
      </c>
      <c r="J343" s="109">
        <f>HLOOKUP($A343,Série_histórica!$34:$41,2,0)</f>
        <v>68.362314159090928</v>
      </c>
      <c r="K343" s="109">
        <f>HLOOKUP($A343,Série_histórica!$34:$41,3,0)</f>
        <v>87.274416161522083</v>
      </c>
      <c r="L343" s="109">
        <f>HLOOKUP($A343,Série_histórica!$34:$41,4,0)</f>
        <v>81.061826118868481</v>
      </c>
      <c r="M343" s="109">
        <f>HLOOKUP($A343,Série_histórica!$34:$41,5,0)</f>
        <v>67.76654748086932</v>
      </c>
      <c r="N343" s="109">
        <f>HLOOKUP($A343,Série_histórica!$34:$41,6,0)</f>
        <v>76.0197969099993</v>
      </c>
      <c r="O343" s="109">
        <f>HLOOKUP($A343,Série_histórica!$34:$41,7,0)</f>
        <v>71.794507146498205</v>
      </c>
      <c r="P343" s="109">
        <f>HLOOKUP($A343,Série_histórica!$63:$70,8,0)</f>
        <v>140.78097375674861</v>
      </c>
      <c r="Q343" s="109">
        <f>HLOOKUP($A343,Série_histórica!$63:$70,2,0)</f>
        <v>136.61380097156726</v>
      </c>
      <c r="R343" s="109">
        <f>HLOOKUP($A343,Série_histórica!$63:$70,3,0)</f>
        <v>149.63621592525905</v>
      </c>
      <c r="S343" s="109">
        <f>HLOOKUP($A343,Série_histórica!$63:$70,4,0)</f>
        <v>142.44461869079879</v>
      </c>
      <c r="T343" s="109">
        <f>HLOOKUP($A343,Série_histórica!$63:$70,5,0)</f>
        <v>139.11732882269845</v>
      </c>
      <c r="U343" s="109">
        <f>HLOOKUP($A343,Série_histórica!$63:$70,6,0)</f>
        <v>142.97636338850293</v>
      </c>
      <c r="V343" s="109">
        <f>HLOOKUP($A343,Série_histórica!$63:$70,7,0)</f>
        <v>137.19902225230743</v>
      </c>
    </row>
    <row r="344" spans="1:22" x14ac:dyDescent="0.75">
      <c r="A344" s="110">
        <v>44866</v>
      </c>
      <c r="B344" s="111">
        <f>HLOOKUP($A344,Série_histórica!$5:$12,8,0)</f>
        <v>116.79148110604743</v>
      </c>
      <c r="C344" s="111">
        <f>HLOOKUP($A344,Série_histórica!$5:$12,2,0)</f>
        <v>111.61238177692107</v>
      </c>
      <c r="D344" s="111">
        <f>HLOOKUP($A344,Série_histórica!$5:$12,3,0)</f>
        <v>127.79706718044088</v>
      </c>
      <c r="E344" s="111">
        <f>HLOOKUP($A344,Série_histórica!$5:$12,4,0)</f>
        <v>118.94028259811603</v>
      </c>
      <c r="F344" s="111">
        <f>HLOOKUP($A344,Série_histórica!$5:$12,5,0)</f>
        <v>114.64267961397877</v>
      </c>
      <c r="G344" s="111">
        <f>HLOOKUP($A344,Série_histórica!$5:$12,6,0)</f>
        <v>119.43118596473229</v>
      </c>
      <c r="H344" s="111">
        <f>HLOOKUP($A344,Série_histórica!$5:$12,7,0)</f>
        <v>112.484594231351</v>
      </c>
      <c r="I344" s="111">
        <f>HLOOKUP($A344,Série_histórica!$34:$41,8,0)</f>
        <v>81.448972620777226</v>
      </c>
      <c r="J344" s="111">
        <f>HLOOKUP($A344,Série_histórica!$34:$41,2,0)</f>
        <v>74.250995721720585</v>
      </c>
      <c r="K344" s="111">
        <f>HLOOKUP($A344,Série_histórica!$34:$41,3,0)</f>
        <v>96.74467353127261</v>
      </c>
      <c r="L344" s="111">
        <f>HLOOKUP($A344,Série_histórica!$34:$41,4,0)</f>
        <v>83.623352080543498</v>
      </c>
      <c r="M344" s="111">
        <f>HLOOKUP($A344,Série_histórica!$34:$41,5,0)</f>
        <v>79.274593161010969</v>
      </c>
      <c r="N344" s="111">
        <f>HLOOKUP($A344,Série_histórica!$34:$41,6,0)</f>
        <v>84.576019750429822</v>
      </c>
      <c r="O344" s="111">
        <f>HLOOKUP($A344,Série_histórica!$34:$41,7,0)</f>
        <v>76.346948356607243</v>
      </c>
      <c r="P344" s="111">
        <f>HLOOKUP($A344,Série_histórica!$63:$70,8,0)</f>
        <v>140.35315342956088</v>
      </c>
      <c r="Q344" s="111">
        <f>HLOOKUP($A344,Série_histórica!$63:$70,2,0)</f>
        <v>136.51997248038805</v>
      </c>
      <c r="R344" s="111">
        <f>HLOOKUP($A344,Série_histórica!$63:$70,3,0)</f>
        <v>148.49866294655305</v>
      </c>
      <c r="S344" s="111">
        <f>HLOOKUP($A344,Série_histórica!$63:$70,4,0)</f>
        <v>142.48490294316437</v>
      </c>
      <c r="T344" s="111">
        <f>HLOOKUP($A344,Série_histórica!$63:$70,5,0)</f>
        <v>138.22140391595732</v>
      </c>
      <c r="U344" s="111">
        <f>HLOOKUP($A344,Série_histórica!$63:$70,6,0)</f>
        <v>142.66796344093393</v>
      </c>
      <c r="V344" s="111">
        <f>HLOOKUP($A344,Série_histórica!$63:$70,7,0)</f>
        <v>136.57635814784683</v>
      </c>
    </row>
    <row r="345" spans="1:22" x14ac:dyDescent="0.75">
      <c r="A345" s="108">
        <v>44896</v>
      </c>
      <c r="B345" s="109">
        <f>HLOOKUP($A345,Série_histórica!$5:$12,8,0)</f>
        <v>122.84044087113803</v>
      </c>
      <c r="C345" s="109">
        <f>HLOOKUP($A345,Série_histórica!$5:$12,2,0)</f>
        <v>119.04249338996041</v>
      </c>
      <c r="D345" s="109">
        <f>HLOOKUP($A345,Série_histórica!$5:$12,3,0)</f>
        <v>130.91107926864044</v>
      </c>
      <c r="E345" s="109">
        <f>HLOOKUP($A345,Série_histórica!$5:$12,4,0)</f>
        <v>122.62913886376498</v>
      </c>
      <c r="F345" s="109">
        <f>HLOOKUP($A345,Série_histórica!$5:$12,5,0)</f>
        <v>123.05174287851105</v>
      </c>
      <c r="G345" s="109">
        <f>HLOOKUP($A345,Série_histórica!$5:$12,6,0)</f>
        <v>128.33591000005276</v>
      </c>
      <c r="H345" s="109">
        <f>HLOOKUP($A345,Série_histórica!$5:$12,7,0)</f>
        <v>113.87414913448768</v>
      </c>
      <c r="I345" s="109">
        <f>HLOOKUP($A345,Série_histórica!$34:$41,8,0)</f>
        <v>88.791348330684443</v>
      </c>
      <c r="J345" s="109">
        <f>HLOOKUP($A345,Série_histórica!$34:$41,2,0)</f>
        <v>81.108176039132516</v>
      </c>
      <c r="K345" s="109">
        <f>HLOOKUP($A345,Série_histórica!$34:$41,3,0)</f>
        <v>105.1180894502323</v>
      </c>
      <c r="L345" s="109">
        <f>HLOOKUP($A345,Série_histórica!$34:$41,4,0)</f>
        <v>89.905331488979712</v>
      </c>
      <c r="M345" s="109">
        <f>HLOOKUP($A345,Série_histórica!$34:$41,5,0)</f>
        <v>87.677365172389187</v>
      </c>
      <c r="N345" s="109">
        <f>HLOOKUP($A345,Série_histórica!$34:$41,6,0)</f>
        <v>95.650777756956245</v>
      </c>
      <c r="O345" s="109">
        <f>HLOOKUP($A345,Série_histórica!$34:$41,7,0)</f>
        <v>77.599647687819925</v>
      </c>
      <c r="P345" s="109">
        <f>HLOOKUP($A345,Série_histórica!$63:$70,8,0)</f>
        <v>145.5398358981071</v>
      </c>
      <c r="Q345" s="109">
        <f>HLOOKUP($A345,Série_histórica!$63:$70,2,0)</f>
        <v>144.33203829051237</v>
      </c>
      <c r="R345" s="109">
        <f>HLOOKUP($A345,Série_histórica!$63:$70,3,0)</f>
        <v>148.10640581424585</v>
      </c>
      <c r="S345" s="109">
        <f>HLOOKUP($A345,Série_histórica!$63:$70,4,0)</f>
        <v>144.44501044695517</v>
      </c>
      <c r="T345" s="109">
        <f>HLOOKUP($A345,Série_histórica!$63:$70,5,0)</f>
        <v>146.63466134925898</v>
      </c>
      <c r="U345" s="109">
        <f>HLOOKUP($A345,Série_histórica!$63:$70,6,0)</f>
        <v>150.1259981621171</v>
      </c>
      <c r="V345" s="109">
        <f>HLOOKUP($A345,Série_histórica!$63:$70,7,0)</f>
        <v>138.05715009893285</v>
      </c>
    </row>
    <row r="346" spans="1:22" x14ac:dyDescent="0.75">
      <c r="A346" s="110">
        <v>44927</v>
      </c>
      <c r="B346" s="111">
        <f>HLOOKUP($A346,Série_histórica!$5:$12,8,0)</f>
        <v>125.38275057275052</v>
      </c>
      <c r="C346" s="111">
        <f>HLOOKUP($A346,Série_histórica!$5:$12,2,0)</f>
        <v>123.34248057664811</v>
      </c>
      <c r="D346" s="111">
        <f>HLOOKUP($A346,Série_histórica!$5:$12,3,0)</f>
        <v>129.71832431446816</v>
      </c>
      <c r="E346" s="111">
        <f>HLOOKUP($A346,Série_histórica!$5:$12,4,0)</f>
        <v>125.56674144942255</v>
      </c>
      <c r="F346" s="111">
        <f>HLOOKUP($A346,Série_histórica!$5:$12,5,0)</f>
        <v>125.19875969607851</v>
      </c>
      <c r="G346" s="111">
        <f>HLOOKUP($A346,Série_histórica!$5:$12,6,0)</f>
        <v>130.84662537757188</v>
      </c>
      <c r="H346" s="111">
        <f>HLOOKUP($A346,Série_histórica!$5:$12,7,0)</f>
        <v>116.46800747014724</v>
      </c>
      <c r="I346" s="111">
        <f>HLOOKUP($A346,Série_histórica!$34:$41,8,0)</f>
        <v>93.476565276298217</v>
      </c>
      <c r="J346" s="111">
        <f>HLOOKUP($A346,Série_histórica!$34:$41,2,0)</f>
        <v>86.00442724753151</v>
      </c>
      <c r="K346" s="111">
        <f>HLOOKUP($A346,Série_histórica!$34:$41,3,0)</f>
        <v>109.35485858742749</v>
      </c>
      <c r="L346" s="111">
        <f>HLOOKUP($A346,Série_histórica!$34:$41,4,0)</f>
        <v>96.575143608411594</v>
      </c>
      <c r="M346" s="111">
        <f>HLOOKUP($A346,Série_histórica!$34:$41,5,0)</f>
        <v>90.377986944184855</v>
      </c>
      <c r="N346" s="111">
        <f>HLOOKUP($A346,Série_histórica!$34:$41,6,0)</f>
        <v>100.28998650506979</v>
      </c>
      <c r="O346" s="111">
        <f>HLOOKUP($A346,Série_histórica!$34:$41,7,0)</f>
        <v>82.359930639881441</v>
      </c>
      <c r="P346" s="111">
        <f>HLOOKUP($A346,Série_histórica!$63:$70,8,0)</f>
        <v>146.65354077038538</v>
      </c>
      <c r="Q346" s="111">
        <f>HLOOKUP($A346,Série_histórica!$63:$70,2,0)</f>
        <v>148.23451612939252</v>
      </c>
      <c r="R346" s="111">
        <f>HLOOKUP($A346,Série_histórica!$63:$70,3,0)</f>
        <v>143.29396813249528</v>
      </c>
      <c r="S346" s="111">
        <f>HLOOKUP($A346,Série_histórica!$63:$70,4,0)</f>
        <v>144.89447334342989</v>
      </c>
      <c r="T346" s="111">
        <f>HLOOKUP($A346,Série_histórica!$63:$70,5,0)</f>
        <v>148.41260819734092</v>
      </c>
      <c r="U346" s="111">
        <f>HLOOKUP($A346,Série_histórica!$63:$70,6,0)</f>
        <v>151.21771795923993</v>
      </c>
      <c r="V346" s="111">
        <f>HLOOKUP($A346,Série_histórica!$63:$70,7,0)</f>
        <v>139.20672535699111</v>
      </c>
    </row>
    <row r="347" spans="1:22" x14ac:dyDescent="0.75">
      <c r="A347" s="108">
        <v>44958</v>
      </c>
      <c r="B347" s="109">
        <f>HLOOKUP($A347,Série_histórica!$5:$12,8,0)</f>
        <v>128.78487934664275</v>
      </c>
      <c r="C347" s="109">
        <f>HLOOKUP($A347,Série_histórica!$5:$12,2,0)</f>
        <v>127.25416050602146</v>
      </c>
      <c r="D347" s="109">
        <f>HLOOKUP($A347,Série_histórica!$5:$12,3,0)</f>
        <v>132.03765688296298</v>
      </c>
      <c r="E347" s="109">
        <f>HLOOKUP($A347,Série_histórica!$5:$12,4,0)</f>
        <v>127.67345868607572</v>
      </c>
      <c r="F347" s="109">
        <f>HLOOKUP($A347,Série_histórica!$5:$12,5,0)</f>
        <v>129.89630000720979</v>
      </c>
      <c r="G347" s="109">
        <f>HLOOKUP($A347,Série_histórica!$5:$12,6,0)</f>
        <v>134.25290241608221</v>
      </c>
      <c r="H347" s="109">
        <f>HLOOKUP($A347,Série_histórica!$5:$12,7,0)</f>
        <v>119.86336802282048</v>
      </c>
      <c r="I347" s="109">
        <f>HLOOKUP($A347,Série_histórica!$34:$41,8,0)</f>
        <v>98.679422586020166</v>
      </c>
      <c r="J347" s="109">
        <f>HLOOKUP($A347,Série_histórica!$34:$41,2,0)</f>
        <v>92.925477564498266</v>
      </c>
      <c r="K347" s="109">
        <f>HLOOKUP($A347,Série_histórica!$34:$41,3,0)</f>
        <v>110.90655575675423</v>
      </c>
      <c r="L347" s="109">
        <f>HLOOKUP($A347,Série_histórica!$34:$41,4,0)</f>
        <v>99.510907005562686</v>
      </c>
      <c r="M347" s="109">
        <f>HLOOKUP($A347,Série_histórica!$34:$41,5,0)</f>
        <v>97.847938166477661</v>
      </c>
      <c r="N347" s="109">
        <f>HLOOKUP($A347,Série_histórica!$34:$41,6,0)</f>
        <v>104.93026940473358</v>
      </c>
      <c r="O347" s="109">
        <f>HLOOKUP($A347,Série_histórica!$34:$41,7,0)</f>
        <v>88.480672513382501</v>
      </c>
      <c r="P347" s="109">
        <f>HLOOKUP($A347,Série_histórica!$63:$70,8,0)</f>
        <v>148.85518385372447</v>
      </c>
      <c r="Q347" s="109">
        <f>HLOOKUP($A347,Série_histórica!$63:$70,2,0)</f>
        <v>150.1399491337036</v>
      </c>
      <c r="R347" s="109">
        <f>HLOOKUP($A347,Série_histórica!$63:$70,3,0)</f>
        <v>146.12505763376882</v>
      </c>
      <c r="S347" s="109">
        <f>HLOOKUP($A347,Série_histórica!$63:$70,4,0)</f>
        <v>146.44849313975104</v>
      </c>
      <c r="T347" s="109">
        <f>HLOOKUP($A347,Série_histórica!$63:$70,5,0)</f>
        <v>151.26187456769787</v>
      </c>
      <c r="U347" s="109">
        <f>HLOOKUP($A347,Série_histórica!$63:$70,6,0)</f>
        <v>153.80132442364797</v>
      </c>
      <c r="V347" s="109">
        <f>HLOOKUP($A347,Série_histórica!$63:$70,7,0)</f>
        <v>140.78516502911248</v>
      </c>
    </row>
    <row r="348" spans="1:22" x14ac:dyDescent="0.75">
      <c r="A348" s="110">
        <v>44986</v>
      </c>
      <c r="B348" s="111">
        <f>HLOOKUP($A348,Série_histórica!$5:$12,8,0)</f>
        <v>127.41813395906347</v>
      </c>
      <c r="C348" s="111">
        <f>HLOOKUP($A348,Série_histórica!$5:$12,2,0)</f>
        <v>124.18354582659512</v>
      </c>
      <c r="D348" s="111">
        <f>HLOOKUP($A348,Série_histórica!$5:$12,3,0)</f>
        <v>134.29163374055878</v>
      </c>
      <c r="E348" s="111">
        <f>HLOOKUP($A348,Série_histórica!$5:$12,4,0)</f>
        <v>126.66795127367564</v>
      </c>
      <c r="F348" s="111">
        <f>HLOOKUP($A348,Série_histórica!$5:$12,5,0)</f>
        <v>128.16831664445132</v>
      </c>
      <c r="G348" s="111">
        <f>HLOOKUP($A348,Série_histórica!$5:$12,6,0)</f>
        <v>134.87115917598936</v>
      </c>
      <c r="H348" s="111">
        <f>HLOOKUP($A348,Série_histórica!$5:$12,7,0)</f>
        <v>115.25793492092126</v>
      </c>
      <c r="I348" s="111">
        <f>HLOOKUP($A348,Série_histórica!$34:$41,8,0)</f>
        <v>99.805050119631616</v>
      </c>
      <c r="J348" s="111">
        <f>HLOOKUP($A348,Série_histórica!$34:$41,2,0)</f>
        <v>92.989868373623949</v>
      </c>
      <c r="K348" s="111">
        <f>HLOOKUP($A348,Série_histórica!$34:$41,3,0)</f>
        <v>114.28731132989792</v>
      </c>
      <c r="L348" s="111">
        <f>HLOOKUP($A348,Série_histórica!$34:$41,4,0)</f>
        <v>102.99485032747732</v>
      </c>
      <c r="M348" s="111">
        <f>HLOOKUP($A348,Série_histórica!$34:$41,5,0)</f>
        <v>96.615249911785895</v>
      </c>
      <c r="N348" s="111">
        <f>HLOOKUP($A348,Série_histórica!$34:$41,6,0)</f>
        <v>111.41302665760695</v>
      </c>
      <c r="O348" s="111">
        <f>HLOOKUP($A348,Série_histórica!$34:$41,7,0)</f>
        <v>80.865719978724513</v>
      </c>
      <c r="P348" s="111">
        <f>HLOOKUP($A348,Série_histórica!$63:$70,8,0)</f>
        <v>145.82685651868471</v>
      </c>
      <c r="Q348" s="111">
        <f>HLOOKUP($A348,Série_histórica!$63:$70,2,0)</f>
        <v>144.97933079524253</v>
      </c>
      <c r="R348" s="111">
        <f>HLOOKUP($A348,Série_histórica!$63:$70,3,0)</f>
        <v>147.62784868099936</v>
      </c>
      <c r="S348" s="111">
        <f>HLOOKUP($A348,Série_histórica!$63:$70,4,0)</f>
        <v>142.45001857114116</v>
      </c>
      <c r="T348" s="111">
        <f>HLOOKUP($A348,Série_histórica!$63:$70,5,0)</f>
        <v>149.20369446622828</v>
      </c>
      <c r="U348" s="111">
        <f>HLOOKUP($A348,Série_histórica!$63:$70,6,0)</f>
        <v>150.5099141882443</v>
      </c>
      <c r="V348" s="111">
        <f>HLOOKUP($A348,Série_histórica!$63:$70,7,0)</f>
        <v>138.18607821571911</v>
      </c>
    </row>
    <row r="349" spans="1:22" x14ac:dyDescent="0.75">
      <c r="A349" s="108">
        <v>45017</v>
      </c>
      <c r="B349" s="109">
        <f>HLOOKUP($A349,Série_histórica!$5:$12,8,0)</f>
        <v>125.1041452179129</v>
      </c>
      <c r="C349" s="109">
        <f>HLOOKUP($A349,Série_histórica!$5:$12,2,0)</f>
        <v>122.45298007193017</v>
      </c>
      <c r="D349" s="109">
        <f>HLOOKUP($A349,Série_histórica!$5:$12,3,0)</f>
        <v>130.73787115312615</v>
      </c>
      <c r="E349" s="109">
        <f>HLOOKUP($A349,Série_histórica!$5:$12,4,0)</f>
        <v>124.59345068360567</v>
      </c>
      <c r="F349" s="109">
        <f>HLOOKUP($A349,Série_histórica!$5:$12,5,0)</f>
        <v>125.61483975222009</v>
      </c>
      <c r="G349" s="109">
        <f>HLOOKUP($A349,Série_histórica!$5:$12,6,0)</f>
        <v>132.02191785945803</v>
      </c>
      <c r="H349" s="109">
        <f>HLOOKUP($A349,Série_histórica!$5:$12,7,0)</f>
        <v>113.81725301328656</v>
      </c>
      <c r="I349" s="109">
        <f>HLOOKUP($A349,Série_histórica!$34:$41,8,0)</f>
        <v>96.966143613341131</v>
      </c>
      <c r="J349" s="109">
        <f>HLOOKUP($A349,Série_histórica!$34:$41,2,0)</f>
        <v>90.911080888513553</v>
      </c>
      <c r="K349" s="109">
        <f>HLOOKUP($A349,Série_histórica!$34:$41,3,0)</f>
        <v>109.83315190359966</v>
      </c>
      <c r="L349" s="109">
        <f>HLOOKUP($A349,Série_histórica!$34:$41,4,0)</f>
        <v>102.30040704224753</v>
      </c>
      <c r="M349" s="109">
        <f>HLOOKUP($A349,Série_histórica!$34:$41,5,0)</f>
        <v>91.631880184434692</v>
      </c>
      <c r="N349" s="109">
        <f>HLOOKUP($A349,Série_histórica!$34:$41,6,0)</f>
        <v>104.92496172546895</v>
      </c>
      <c r="O349" s="109">
        <f>HLOOKUP($A349,Série_histórica!$34:$41,7,0)</f>
        <v>83.980703535658847</v>
      </c>
      <c r="P349" s="109">
        <f>HLOOKUP($A349,Série_histórica!$63:$70,8,0)</f>
        <v>143.86281295429407</v>
      </c>
      <c r="Q349" s="109">
        <f>HLOOKUP($A349,Série_histórica!$63:$70,2,0)</f>
        <v>143.48091286087458</v>
      </c>
      <c r="R349" s="109">
        <f>HLOOKUP($A349,Série_histórica!$63:$70,3,0)</f>
        <v>144.67435065281052</v>
      </c>
      <c r="S349" s="109">
        <f>HLOOKUP($A349,Série_histórica!$63:$70,4,0)</f>
        <v>139.45547977784443</v>
      </c>
      <c r="T349" s="109">
        <f>HLOOKUP($A349,Série_histórica!$63:$70,5,0)</f>
        <v>148.27014613074371</v>
      </c>
      <c r="U349" s="109">
        <f>HLOOKUP($A349,Série_histórica!$63:$70,6,0)</f>
        <v>150.08655528211747</v>
      </c>
      <c r="V349" s="109">
        <f>HLOOKUP($A349,Série_histórica!$63:$70,7,0)</f>
        <v>133.70828599837171</v>
      </c>
    </row>
    <row r="350" spans="1:22" x14ac:dyDescent="0.75">
      <c r="A350" s="110">
        <v>45047</v>
      </c>
      <c r="B350" s="111">
        <f>HLOOKUP($A350,Série_histórica!$5:$12,8,0)</f>
        <v>122.21660180478288</v>
      </c>
      <c r="C350" s="111">
        <f>HLOOKUP($A350,Série_histórica!$5:$12,2,0)</f>
        <v>119.56930653837848</v>
      </c>
      <c r="D350" s="111">
        <f>HLOOKUP($A350,Série_histórica!$5:$12,3,0)</f>
        <v>127.84210424589222</v>
      </c>
      <c r="E350" s="111">
        <f>HLOOKUP($A350,Série_histórica!$5:$12,4,0)</f>
        <v>124.49810306936857</v>
      </c>
      <c r="F350" s="111">
        <f>HLOOKUP($A350,Série_histórica!$5:$12,5,0)</f>
        <v>119.93510054019717</v>
      </c>
      <c r="G350" s="111">
        <f>HLOOKUP($A350,Série_histórica!$5:$12,6,0)</f>
        <v>128.52646398702714</v>
      </c>
      <c r="H350" s="111">
        <f>HLOOKUP($A350,Série_histórica!$5:$12,7,0)</f>
        <v>111.92156350743699</v>
      </c>
      <c r="I350" s="111">
        <f>HLOOKUP($A350,Série_histórica!$34:$41,8,0)</f>
        <v>95.075171646265346</v>
      </c>
      <c r="J350" s="111">
        <f>HLOOKUP($A350,Série_histórica!$34:$41,2,0)</f>
        <v>90.076082290293058</v>
      </c>
      <c r="K350" s="111">
        <f>HLOOKUP($A350,Série_histórica!$34:$41,3,0)</f>
        <v>105.69823652770643</v>
      </c>
      <c r="L350" s="111">
        <f>HLOOKUP($A350,Série_histórica!$34:$41,4,0)</f>
        <v>101.10329074195842</v>
      </c>
      <c r="M350" s="111">
        <f>HLOOKUP($A350,Série_histórica!$34:$41,5,0)</f>
        <v>89.047052550572246</v>
      </c>
      <c r="N350" s="111">
        <f>HLOOKUP($A350,Série_histórica!$34:$41,6,0)</f>
        <v>102.40390516100118</v>
      </c>
      <c r="O350" s="111">
        <f>HLOOKUP($A350,Série_histórica!$34:$41,7,0)</f>
        <v>83.11776433274899</v>
      </c>
      <c r="P350" s="111">
        <f>HLOOKUP($A350,Série_histórica!$63:$70,8,0)</f>
        <v>140.31088857712791</v>
      </c>
      <c r="Q350" s="111">
        <f>HLOOKUP($A350,Série_histórica!$63:$70,2,0)</f>
        <v>139.23145603710211</v>
      </c>
      <c r="R350" s="111">
        <f>HLOOKUP($A350,Série_histórica!$63:$70,3,0)</f>
        <v>142.6046827246827</v>
      </c>
      <c r="S350" s="111">
        <f>HLOOKUP($A350,Série_histórica!$63:$70,4,0)</f>
        <v>140.09464462097534</v>
      </c>
      <c r="T350" s="111">
        <f>HLOOKUP($A350,Série_histórica!$63:$70,5,0)</f>
        <v>140.52713253328045</v>
      </c>
      <c r="U350" s="111">
        <f>HLOOKUP($A350,Série_histórica!$63:$70,6,0)</f>
        <v>145.94150320437777</v>
      </c>
      <c r="V350" s="111">
        <f>HLOOKUP($A350,Série_histórica!$63:$70,7,0)</f>
        <v>131.12409629056231</v>
      </c>
    </row>
    <row r="351" spans="1:22" x14ac:dyDescent="0.75">
      <c r="A351" s="108">
        <v>45078</v>
      </c>
      <c r="B351" s="109">
        <f>HLOOKUP($A351,Série_histórica!$5:$12,8,0)</f>
        <v>125.26902029235717</v>
      </c>
      <c r="C351" s="109">
        <f>HLOOKUP($A351,Série_histórica!$5:$12,2,0)</f>
        <v>123.6698661250097</v>
      </c>
      <c r="D351" s="109">
        <f>HLOOKUP($A351,Série_histórica!$5:$12,3,0)</f>
        <v>128.66722289797053</v>
      </c>
      <c r="E351" s="109">
        <f>HLOOKUP($A351,Série_histórica!$5:$12,4,0)</f>
        <v>127.46441875473326</v>
      </c>
      <c r="F351" s="109">
        <f>HLOOKUP($A351,Série_histórica!$5:$12,5,0)</f>
        <v>123.07362182998108</v>
      </c>
      <c r="G351" s="109">
        <f>HLOOKUP($A351,Série_histórica!$5:$12,6,0)</f>
        <v>131.16436883381675</v>
      </c>
      <c r="H351" s="109">
        <f>HLOOKUP($A351,Série_histórica!$5:$12,7,0)</f>
        <v>115.65029372471263</v>
      </c>
      <c r="I351" s="109">
        <f>HLOOKUP($A351,Série_histórica!$34:$41,8,0)</f>
        <v>101.06428973467371</v>
      </c>
      <c r="J351" s="109">
        <f>HLOOKUP($A351,Série_histórica!$34:$41,2,0)</f>
        <v>96.554316932665046</v>
      </c>
      <c r="K351" s="109">
        <f>HLOOKUP($A351,Série_histórica!$34:$41,3,0)</f>
        <v>110.64798193894214</v>
      </c>
      <c r="L351" s="109">
        <f>HLOOKUP($A351,Série_histórica!$34:$41,4,0)</f>
        <v>109.21453544580126</v>
      </c>
      <c r="M351" s="109">
        <f>HLOOKUP($A351,Série_histórica!$34:$41,5,0)</f>
        <v>92.914044023546168</v>
      </c>
      <c r="N351" s="109">
        <f>HLOOKUP($A351,Série_histórica!$34:$41,6,0)</f>
        <v>107.46101197438801</v>
      </c>
      <c r="O351" s="109">
        <f>HLOOKUP($A351,Série_histórica!$34:$41,7,0)</f>
        <v>90.627532396192507</v>
      </c>
      <c r="P351" s="109">
        <f>HLOOKUP($A351,Série_histórica!$63:$70,8,0)</f>
        <v>141.40550733081281</v>
      </c>
      <c r="Q351" s="109">
        <f>HLOOKUP($A351,Série_histórica!$63:$70,2,0)</f>
        <v>141.74689891990616</v>
      </c>
      <c r="R351" s="109">
        <f>HLOOKUP($A351,Série_histórica!$63:$70,3,0)</f>
        <v>140.68005020398948</v>
      </c>
      <c r="S351" s="109">
        <f>HLOOKUP($A351,Série_histórica!$63:$70,4,0)</f>
        <v>139.63100762735459</v>
      </c>
      <c r="T351" s="109">
        <f>HLOOKUP($A351,Série_histórica!$63:$70,5,0)</f>
        <v>143.18000703427103</v>
      </c>
      <c r="U351" s="109">
        <f>HLOOKUP($A351,Série_histórica!$63:$70,6,0)</f>
        <v>146.96660674010255</v>
      </c>
      <c r="V351" s="109">
        <f>HLOOKUP($A351,Série_histórica!$63:$70,7,0)</f>
        <v>132.3321346103927</v>
      </c>
    </row>
    <row r="352" spans="1:22" x14ac:dyDescent="0.75">
      <c r="A352" s="110">
        <v>45108</v>
      </c>
      <c r="B352" s="111">
        <f>HLOOKUP($A352,Série_histórica!$5:$12,8,0)</f>
        <v>124.45637625147492</v>
      </c>
      <c r="C352" s="111">
        <f>HLOOKUP($A352,Série_histórica!$5:$12,2,0)</f>
        <v>124.03129745463971</v>
      </c>
      <c r="D352" s="111">
        <f>HLOOKUP($A352,Série_histórica!$5:$12,3,0)</f>
        <v>125.35966869474969</v>
      </c>
      <c r="E352" s="111">
        <f>HLOOKUP($A352,Série_histórica!$5:$12,4,0)</f>
        <v>125.53609240214723</v>
      </c>
      <c r="F352" s="111">
        <f>HLOOKUP($A352,Série_histórica!$5:$12,5,0)</f>
        <v>123.37666010080261</v>
      </c>
      <c r="G352" s="111">
        <f>HLOOKUP($A352,Série_histórica!$5:$12,6,0)</f>
        <v>127.87946439534305</v>
      </c>
      <c r="H352" s="111">
        <f>HLOOKUP($A352,Série_histórica!$5:$12,7,0)</f>
        <v>118.87133770095321</v>
      </c>
      <c r="I352" s="111">
        <f>HLOOKUP($A352,Série_histórica!$34:$41,8,0)</f>
        <v>104.01396186492471</v>
      </c>
      <c r="J352" s="111">
        <f>HLOOKUP($A352,Série_histórica!$34:$41,2,0)</f>
        <v>101.74209547270176</v>
      </c>
      <c r="K352" s="111">
        <f>HLOOKUP($A352,Série_histórica!$34:$41,3,0)</f>
        <v>108.84167794839841</v>
      </c>
      <c r="L352" s="111">
        <f>HLOOKUP($A352,Série_histórica!$34:$41,4,0)</f>
        <v>109.68164579561649</v>
      </c>
      <c r="M352" s="111">
        <f>HLOOKUP($A352,Série_histórica!$34:$41,5,0)</f>
        <v>98.346277934232901</v>
      </c>
      <c r="N352" s="111">
        <f>HLOOKUP($A352,Série_histórica!$34:$41,6,0)</f>
        <v>109.65238518367096</v>
      </c>
      <c r="O352" s="111">
        <f>HLOOKUP($A352,Série_histórica!$34:$41,7,0)</f>
        <v>94.81442908170709</v>
      </c>
      <c r="P352" s="111">
        <f>HLOOKUP($A352,Série_histórica!$63:$70,8,0)</f>
        <v>138.08465250917507</v>
      </c>
      <c r="Q352" s="111">
        <f>HLOOKUP($A352,Série_histórica!$63:$70,2,0)</f>
        <v>138.89076544259837</v>
      </c>
      <c r="R352" s="111">
        <f>HLOOKUP($A352,Série_histórica!$63:$70,3,0)</f>
        <v>136.37166252565055</v>
      </c>
      <c r="S352" s="111">
        <f>HLOOKUP($A352,Série_histórica!$63:$70,4,0)</f>
        <v>136.10572347316773</v>
      </c>
      <c r="T352" s="111">
        <f>HLOOKUP($A352,Série_histórica!$63:$70,5,0)</f>
        <v>140.06358154518242</v>
      </c>
      <c r="U352" s="111">
        <f>HLOOKUP($A352,Série_histórica!$63:$70,6,0)</f>
        <v>140.03085053645779</v>
      </c>
      <c r="V352" s="111">
        <f>HLOOKUP($A352,Série_histórica!$63:$70,7,0)</f>
        <v>134.90927678045063</v>
      </c>
    </row>
    <row r="353" spans="1:22" x14ac:dyDescent="0.75">
      <c r="A353" s="108">
        <v>45139</v>
      </c>
      <c r="B353" s="109">
        <f>HLOOKUP($A353,Série_histórica!$5:$12,8,0)</f>
        <v>131.02307702451947</v>
      </c>
      <c r="C353" s="109">
        <f>HLOOKUP($A353,Série_histórica!$5:$12,2,0)</f>
        <v>130.9205639765359</v>
      </c>
      <c r="D353" s="109">
        <f>HLOOKUP($A353,Série_histórica!$5:$12,3,0)</f>
        <v>131.24091725148452</v>
      </c>
      <c r="E353" s="109">
        <f>HLOOKUP($A353,Série_histórica!$5:$12,4,0)</f>
        <v>132.17128759306135</v>
      </c>
      <c r="F353" s="109">
        <f>HLOOKUP($A353,Série_histórica!$5:$12,5,0)</f>
        <v>129.87486645597758</v>
      </c>
      <c r="G353" s="109">
        <f>HLOOKUP($A353,Série_histórica!$5:$12,6,0)</f>
        <v>137.19978782015721</v>
      </c>
      <c r="H353" s="109">
        <f>HLOOKUP($A353,Série_histórica!$5:$12,7,0)</f>
        <v>120.94528572637368</v>
      </c>
      <c r="I353" s="109">
        <f>HLOOKUP($A353,Série_histórica!$34:$41,8,0)</f>
        <v>109.75889955719174</v>
      </c>
      <c r="J353" s="109">
        <f>HLOOKUP($A353,Série_histórica!$34:$41,2,0)</f>
        <v>107.61525481527616</v>
      </c>
      <c r="K353" s="109">
        <f>HLOOKUP($A353,Série_histórica!$34:$41,3,0)</f>
        <v>114.31414463376237</v>
      </c>
      <c r="L353" s="109">
        <f>HLOOKUP($A353,Série_histórica!$34:$41,4,0)</f>
        <v>112.76273731644923</v>
      </c>
      <c r="M353" s="109">
        <f>HLOOKUP($A353,Série_histórica!$34:$41,5,0)</f>
        <v>106.75506179793429</v>
      </c>
      <c r="N353" s="109">
        <f>HLOOKUP($A353,Série_histórica!$34:$41,6,0)</f>
        <v>114.7829288195437</v>
      </c>
      <c r="O353" s="109">
        <f>HLOOKUP($A353,Série_histórica!$34:$41,7,0)</f>
        <v>101.56179918177543</v>
      </c>
      <c r="P353" s="109">
        <f>HLOOKUP($A353,Série_histórica!$63:$70,8,0)</f>
        <v>145.19919533607126</v>
      </c>
      <c r="Q353" s="109">
        <f>HLOOKUP($A353,Série_histórica!$63:$70,2,0)</f>
        <v>146.45743675070909</v>
      </c>
      <c r="R353" s="109">
        <f>HLOOKUP($A353,Série_histórica!$63:$70,3,0)</f>
        <v>142.52543232996592</v>
      </c>
      <c r="S353" s="109">
        <f>HLOOKUP($A353,Série_histórica!$63:$70,4,0)</f>
        <v>145.11032111080274</v>
      </c>
      <c r="T353" s="109">
        <f>HLOOKUP($A353,Série_histórica!$63:$70,5,0)</f>
        <v>145.28806956133982</v>
      </c>
      <c r="U353" s="109">
        <f>HLOOKUP($A353,Série_histórica!$63:$70,6,0)</f>
        <v>152.14436048723289</v>
      </c>
      <c r="V353" s="109">
        <f>HLOOKUP($A353,Série_histórica!$63:$70,7,0)</f>
        <v>133.86761008943918</v>
      </c>
    </row>
    <row r="354" spans="1:22" x14ac:dyDescent="0.75">
      <c r="A354" s="110">
        <v>45170</v>
      </c>
      <c r="B354" s="111">
        <f>HLOOKUP($A354,Série_histórica!$5:$12,8,0)</f>
        <v>132.64047882576907</v>
      </c>
      <c r="C354" s="111">
        <f>HLOOKUP($A354,Série_histórica!$5:$12,2,0)</f>
        <v>131.4757644396505</v>
      </c>
      <c r="D354" s="111">
        <f>HLOOKUP($A354,Série_histórica!$5:$12,3,0)</f>
        <v>135.11549689627105</v>
      </c>
      <c r="E354" s="111">
        <f>HLOOKUP($A354,Série_histórica!$5:$12,4,0)</f>
        <v>133.01773306711442</v>
      </c>
      <c r="F354" s="111">
        <f>HLOOKUP($A354,Série_histórica!$5:$12,5,0)</f>
        <v>132.26322458442374</v>
      </c>
      <c r="G354" s="111">
        <f>HLOOKUP($A354,Série_histórica!$5:$12,6,0)</f>
        <v>136.86446306631674</v>
      </c>
      <c r="H354" s="111">
        <f>HLOOKUP($A354,Série_histórica!$5:$12,7,0)</f>
        <v>125.74871506487554</v>
      </c>
      <c r="I354" s="111">
        <f>HLOOKUP($A354,Série_histórica!$34:$41,8,0)</f>
        <v>112.69443294289989</v>
      </c>
      <c r="J354" s="111">
        <f>HLOOKUP($A354,Série_histórica!$34:$41,2,0)</f>
        <v>110.2280003708638</v>
      </c>
      <c r="K354" s="111">
        <f>HLOOKUP($A354,Série_histórica!$34:$41,3,0)</f>
        <v>117.9356021584766</v>
      </c>
      <c r="L354" s="111">
        <f>HLOOKUP($A354,Série_histórica!$34:$41,4,0)</f>
        <v>115.29342996890099</v>
      </c>
      <c r="M354" s="111">
        <f>HLOOKUP($A354,Série_histórica!$34:$41,5,0)</f>
        <v>110.09543591689879</v>
      </c>
      <c r="N354" s="111">
        <f>HLOOKUP($A354,Série_histórica!$34:$41,6,0)</f>
        <v>115.4696154032458</v>
      </c>
      <c r="O354" s="111">
        <f>HLOOKUP($A354,Série_histórica!$34:$41,7,0)</f>
        <v>108.16650366549342</v>
      </c>
      <c r="P354" s="111">
        <f>HLOOKUP($A354,Série_histórica!$63:$70,8,0)</f>
        <v>145.93784274768188</v>
      </c>
      <c r="Q354" s="111">
        <f>HLOOKUP($A354,Série_histórica!$63:$70,2,0)</f>
        <v>145.64094048550831</v>
      </c>
      <c r="R354" s="111">
        <f>HLOOKUP($A354,Série_histórica!$63:$70,3,0)</f>
        <v>146.56876005480072</v>
      </c>
      <c r="S354" s="111">
        <f>HLOOKUP($A354,Série_histórica!$63:$70,4,0)</f>
        <v>144.83393513259009</v>
      </c>
      <c r="T354" s="111">
        <f>HLOOKUP($A354,Série_histórica!$63:$70,5,0)</f>
        <v>147.04175036277368</v>
      </c>
      <c r="U354" s="111">
        <f>HLOOKUP($A354,Série_histórica!$63:$70,6,0)</f>
        <v>151.12769484169738</v>
      </c>
      <c r="V354" s="111">
        <f>HLOOKUP($A354,Série_histórica!$63:$70,7,0)</f>
        <v>137.47018933113031</v>
      </c>
    </row>
    <row r="355" spans="1:22" x14ac:dyDescent="0.75">
      <c r="A355" s="108">
        <v>45200</v>
      </c>
      <c r="B355" s="109">
        <f>HLOOKUP($A355,Série_histórica!$5:$12,8,0)</f>
        <v>132.75224042622449</v>
      </c>
      <c r="C355" s="109">
        <f>HLOOKUP($A355,Série_histórica!$5:$12,2,0)</f>
        <v>132.75140999150943</v>
      </c>
      <c r="D355" s="109">
        <f>HLOOKUP($A355,Série_histórica!$5:$12,3,0)</f>
        <v>132.754005099994</v>
      </c>
      <c r="E355" s="109">
        <f>HLOOKUP($A355,Série_histórica!$5:$12,4,0)</f>
        <v>135.03759523687239</v>
      </c>
      <c r="F355" s="109">
        <f>HLOOKUP($A355,Série_histórica!$5:$12,5,0)</f>
        <v>130.46688561557659</v>
      </c>
      <c r="G355" s="109">
        <f>HLOOKUP($A355,Série_histórica!$5:$12,6,0)</f>
        <v>137.28359303104929</v>
      </c>
      <c r="H355" s="109">
        <f>HLOOKUP($A355,Série_histórica!$5:$12,7,0)</f>
        <v>125.35898091308927</v>
      </c>
      <c r="I355" s="109">
        <f>HLOOKUP($A355,Série_histórica!$34:$41,8,0)</f>
        <v>117.13862757491025</v>
      </c>
      <c r="J355" s="109">
        <f>HLOOKUP($A355,Série_histórica!$34:$41,2,0)</f>
        <v>115.43558164634179</v>
      </c>
      <c r="K355" s="109">
        <f>HLOOKUP($A355,Série_histórica!$34:$41,3,0)</f>
        <v>120.75760017311823</v>
      </c>
      <c r="L355" s="109">
        <f>HLOOKUP($A355,Série_histórica!$34:$41,4,0)</f>
        <v>122.36697038517269</v>
      </c>
      <c r="M355" s="109">
        <f>HLOOKUP($A355,Série_histórica!$34:$41,5,0)</f>
        <v>111.9102847646478</v>
      </c>
      <c r="N355" s="109">
        <f>HLOOKUP($A355,Série_histórica!$34:$41,6,0)</f>
        <v>119.89412165217527</v>
      </c>
      <c r="O355" s="109">
        <f>HLOOKUP($A355,Série_histórica!$34:$41,7,0)</f>
        <v>112.64282144884626</v>
      </c>
      <c r="P355" s="109">
        <f>HLOOKUP($A355,Série_histórica!$63:$70,8,0)</f>
        <v>143.16131566043398</v>
      </c>
      <c r="Q355" s="109">
        <f>HLOOKUP($A355,Série_histórica!$63:$70,2,0)</f>
        <v>144.29529555495452</v>
      </c>
      <c r="R355" s="109">
        <f>HLOOKUP($A355,Série_histórica!$63:$70,3,0)</f>
        <v>140.75160838457782</v>
      </c>
      <c r="S355" s="109">
        <f>HLOOKUP($A355,Série_histórica!$63:$70,4,0)</f>
        <v>143.48467847133887</v>
      </c>
      <c r="T355" s="109">
        <f>HLOOKUP($A355,Série_histórica!$63:$70,5,0)</f>
        <v>142.8379528495291</v>
      </c>
      <c r="U355" s="109">
        <f>HLOOKUP($A355,Série_histórica!$63:$70,6,0)</f>
        <v>148.87657395029865</v>
      </c>
      <c r="V355" s="109">
        <f>HLOOKUP($A355,Série_histórica!$63:$70,7,0)</f>
        <v>133.8364205559179</v>
      </c>
    </row>
    <row r="356" spans="1:22" x14ac:dyDescent="0.75">
      <c r="A356" s="110">
        <v>45231</v>
      </c>
      <c r="B356" s="111">
        <f>HLOOKUP($A356,Série_histórica!$5:$12,8,0)</f>
        <v>129.74006768913785</v>
      </c>
      <c r="C356" s="111">
        <f>HLOOKUP($A356,Série_histórica!$5:$12,2,0)</f>
        <v>128.10672183729156</v>
      </c>
      <c r="D356" s="111">
        <f>HLOOKUP($A356,Série_histórica!$5:$12,3,0)</f>
        <v>133.21092762431118</v>
      </c>
      <c r="E356" s="111">
        <f>HLOOKUP($A356,Série_histórica!$5:$12,4,0)</f>
        <v>130.4519913522098</v>
      </c>
      <c r="F356" s="111">
        <f>HLOOKUP($A356,Série_histórica!$5:$12,5,0)</f>
        <v>129.02814402606592</v>
      </c>
      <c r="G356" s="111">
        <f>HLOOKUP($A356,Série_histórica!$5:$12,6,0)</f>
        <v>132.66398024136555</v>
      </c>
      <c r="H356" s="111">
        <f>HLOOKUP($A356,Série_histórica!$5:$12,7,0)</f>
        <v>124.96947352497685</v>
      </c>
      <c r="I356" s="111">
        <f>HLOOKUP($A356,Série_histórica!$34:$41,8,0)</f>
        <v>116.03972962199322</v>
      </c>
      <c r="J356" s="111">
        <f>HLOOKUP($A356,Série_histórica!$34:$41,2,0)</f>
        <v>112.83399962533639</v>
      </c>
      <c r="K356" s="111">
        <f>HLOOKUP($A356,Série_histórica!$34:$41,3,0)</f>
        <v>122.85190586488902</v>
      </c>
      <c r="L356" s="111">
        <f>HLOOKUP($A356,Série_histórica!$34:$41,4,0)</f>
        <v>117.67371209337338</v>
      </c>
      <c r="M356" s="111">
        <f>HLOOKUP($A356,Série_histórica!$34:$41,5,0)</f>
        <v>114.40574715061308</v>
      </c>
      <c r="N356" s="111">
        <f>HLOOKUP($A356,Série_histórica!$34:$41,6,0)</f>
        <v>119.70877986850637</v>
      </c>
      <c r="O356" s="111">
        <f>HLOOKUP($A356,Série_histórica!$34:$41,7,0)</f>
        <v>110.05338448294548</v>
      </c>
      <c r="P356" s="111">
        <f>HLOOKUP($A356,Série_histórica!$63:$70,8,0)</f>
        <v>138.87362640056759</v>
      </c>
      <c r="Q356" s="111">
        <f>HLOOKUP($A356,Série_histórica!$63:$70,2,0)</f>
        <v>138.2885366452617</v>
      </c>
      <c r="R356" s="111">
        <f>HLOOKUP($A356,Série_histórica!$63:$70,3,0)</f>
        <v>140.11694213059263</v>
      </c>
      <c r="S356" s="111">
        <f>HLOOKUP($A356,Série_histórica!$63:$70,4,0)</f>
        <v>138.97084419143405</v>
      </c>
      <c r="T356" s="111">
        <f>HLOOKUP($A356,Série_histórica!$63:$70,5,0)</f>
        <v>138.77640860970112</v>
      </c>
      <c r="U356" s="111">
        <f>HLOOKUP($A356,Série_histórica!$63:$70,6,0)</f>
        <v>141.30078048993835</v>
      </c>
      <c r="V356" s="111">
        <f>HLOOKUP($A356,Série_histórica!$63:$70,7,0)</f>
        <v>134.91353288633113</v>
      </c>
    </row>
    <row r="357" spans="1:22" x14ac:dyDescent="0.75">
      <c r="A357" s="108">
        <v>45261</v>
      </c>
      <c r="B357" s="109">
        <f>HLOOKUP($A357,Série_histórica!$5:$12,8,0)</f>
        <v>133.45777321311212</v>
      </c>
      <c r="C357" s="109">
        <f>HLOOKUP($A357,Série_histórica!$5:$12,2,0)</f>
        <v>131.41831432981868</v>
      </c>
      <c r="D357" s="109">
        <f>HLOOKUP($A357,Série_histórica!$5:$12,3,0)</f>
        <v>137.79162334011065</v>
      </c>
      <c r="E357" s="109">
        <f>HLOOKUP($A357,Série_histórica!$5:$12,4,0)</f>
        <v>135.68943818822331</v>
      </c>
      <c r="F357" s="109">
        <f>HLOOKUP($A357,Série_histórica!$5:$12,5,0)</f>
        <v>131.22610823800093</v>
      </c>
      <c r="G357" s="109">
        <f>HLOOKUP($A357,Série_histórica!$5:$12,6,0)</f>
        <v>138.06471730864467</v>
      </c>
      <c r="H357" s="109">
        <f>HLOOKUP($A357,Série_histórica!$5:$12,7,0)</f>
        <v>125.94118021513793</v>
      </c>
      <c r="I357" s="109">
        <f>HLOOKUP($A357,Série_histórica!$34:$41,8,0)</f>
        <v>121.39433072329301</v>
      </c>
      <c r="J357" s="109">
        <f>HLOOKUP($A357,Série_histórica!$34:$41,2,0)</f>
        <v>117.97941659268717</v>
      </c>
      <c r="K357" s="109">
        <f>HLOOKUP($A357,Série_histórica!$34:$41,3,0)</f>
        <v>128.65102325083038</v>
      </c>
      <c r="L357" s="109">
        <f>HLOOKUP($A357,Série_histórica!$34:$41,4,0)</f>
        <v>124.87143644939776</v>
      </c>
      <c r="M357" s="109">
        <f>HLOOKUP($A357,Série_histórica!$34:$41,5,0)</f>
        <v>117.91722499718827</v>
      </c>
      <c r="N357" s="109">
        <f>HLOOKUP($A357,Série_histórica!$34:$41,6,0)</f>
        <v>124.82566905023953</v>
      </c>
      <c r="O357" s="109">
        <f>HLOOKUP($A357,Série_histórica!$34:$41,7,0)</f>
        <v>115.79583134774869</v>
      </c>
      <c r="P357" s="109">
        <f>HLOOKUP($A357,Série_histórica!$63:$70,8,0)</f>
        <v>141.50006820632484</v>
      </c>
      <c r="Q357" s="109">
        <f>HLOOKUP($A357,Série_histórica!$63:$70,2,0)</f>
        <v>140.37757948790636</v>
      </c>
      <c r="R357" s="109">
        <f>HLOOKUP($A357,Série_histórica!$63:$70,3,0)</f>
        <v>143.88535673296414</v>
      </c>
      <c r="S357" s="109">
        <f>HLOOKUP($A357,Série_histórica!$63:$70,4,0)</f>
        <v>142.90143934744032</v>
      </c>
      <c r="T357" s="109">
        <f>HLOOKUP($A357,Série_histórica!$63:$70,5,0)</f>
        <v>140.09869706520939</v>
      </c>
      <c r="U357" s="109">
        <f>HLOOKUP($A357,Série_histórica!$63:$70,6,0)</f>
        <v>146.89074948091476</v>
      </c>
      <c r="V357" s="109">
        <f>HLOOKUP($A357,Série_histórica!$63:$70,7,0)</f>
        <v>132.70474612673078</v>
      </c>
    </row>
    <row r="358" spans="1:22" x14ac:dyDescent="0.75">
      <c r="A358" s="110">
        <v>45292</v>
      </c>
      <c r="B358" s="111">
        <f>HLOOKUP($A358,Série_histórica!$5:$12,8,0)</f>
        <v>133.24930707080497</v>
      </c>
      <c r="C358" s="111">
        <f>HLOOKUP($A358,Série_histórica!$5:$12,2,0)</f>
        <v>131.80499474469119</v>
      </c>
      <c r="D358" s="111">
        <f>HLOOKUP($A358,Série_histórica!$5:$12,3,0)</f>
        <v>136.31847076379682</v>
      </c>
      <c r="E358" s="111">
        <f>HLOOKUP($A358,Série_histórica!$5:$12,4,0)</f>
        <v>133.51179253455385</v>
      </c>
      <c r="F358" s="111">
        <f>HLOOKUP($A358,Série_histórica!$5:$12,5,0)</f>
        <v>132.98682160705613</v>
      </c>
      <c r="G358" s="111">
        <f>HLOOKUP($A358,Série_histórica!$5:$12,6,0)</f>
        <v>136.77473201811927</v>
      </c>
      <c r="H358" s="111">
        <f>HLOOKUP($A358,Série_histórica!$5:$12,7,0)</f>
        <v>127.49729794623954</v>
      </c>
      <c r="I358" s="111">
        <f>HLOOKUP($A358,Série_histórica!$34:$41,8,0)</f>
        <v>122.9087167156198</v>
      </c>
      <c r="J358" s="111">
        <f>HLOOKUP($A358,Série_histórica!$34:$41,2,0)</f>
        <v>120.75711031035848</v>
      </c>
      <c r="K358" s="111">
        <f>HLOOKUP($A358,Série_histórica!$34:$41,3,0)</f>
        <v>127.4808803268001</v>
      </c>
      <c r="L358" s="111">
        <f>HLOOKUP($A358,Série_histórica!$34:$41,4,0)</f>
        <v>123.94524022393125</v>
      </c>
      <c r="M358" s="111">
        <f>HLOOKUP($A358,Série_histórica!$34:$41,5,0)</f>
        <v>121.87219320730834</v>
      </c>
      <c r="N358" s="111">
        <f>HLOOKUP($A358,Série_histórica!$34:$41,6,0)</f>
        <v>125.74190342748523</v>
      </c>
      <c r="O358" s="111">
        <f>HLOOKUP($A358,Série_histórica!$34:$41,7,0)</f>
        <v>118.2861489225762</v>
      </c>
      <c r="P358" s="111">
        <f>HLOOKUP($A358,Série_histórica!$63:$70,8,0)</f>
        <v>140.14303397426175</v>
      </c>
      <c r="Q358" s="111">
        <f>HLOOKUP($A358,Série_histórica!$63:$70,2,0)</f>
        <v>139.17025103424632</v>
      </c>
      <c r="R358" s="111">
        <f>HLOOKUP($A358,Série_histórica!$63:$70,3,0)</f>
        <v>142.21019772179463</v>
      </c>
      <c r="S358" s="111">
        <f>HLOOKUP($A358,Série_histórica!$63:$70,4,0)</f>
        <v>139.88949407496889</v>
      </c>
      <c r="T358" s="111">
        <f>HLOOKUP($A358,Série_histórica!$63:$70,5,0)</f>
        <v>140.39657387355464</v>
      </c>
      <c r="U358" s="111">
        <f>HLOOKUP($A358,Série_histórica!$63:$70,6,0)</f>
        <v>144.12995107854198</v>
      </c>
      <c r="V358" s="111">
        <f>HLOOKUP($A358,Série_histórica!$63:$70,7,0)</f>
        <v>133.63806396201514</v>
      </c>
    </row>
    <row r="359" spans="1:22" x14ac:dyDescent="0.75">
      <c r="A359" s="108">
        <v>45323</v>
      </c>
      <c r="B359" s="109">
        <f>HLOOKUP($A359,Série_histórica!$5:$12,8,0)</f>
        <v>138.21865296643281</v>
      </c>
      <c r="C359" s="109">
        <f>HLOOKUP($A359,Série_histórica!$5:$12,2,0)</f>
        <v>137.39499608506316</v>
      </c>
      <c r="D359" s="109">
        <f>HLOOKUP($A359,Série_histórica!$5:$12,3,0)</f>
        <v>139.96892383934332</v>
      </c>
      <c r="E359" s="109">
        <f>HLOOKUP($A359,Série_histórica!$5:$12,4,0)</f>
        <v>139.50147345369038</v>
      </c>
      <c r="F359" s="109">
        <f>HLOOKUP($A359,Série_histórica!$5:$12,5,0)</f>
        <v>136.93583247917528</v>
      </c>
      <c r="G359" s="109">
        <f>HLOOKUP($A359,Série_histórica!$5:$12,6,0)</f>
        <v>141.19944415247213</v>
      </c>
      <c r="H359" s="109">
        <f>HLOOKUP($A359,Série_histórica!$5:$12,7,0)</f>
        <v>133.35525682078969</v>
      </c>
      <c r="I359" s="109">
        <f>HLOOKUP($A359,Série_histórica!$34:$41,8,0)</f>
        <v>125.55458748405628</v>
      </c>
      <c r="J359" s="109">
        <f>HLOOKUP($A359,Série_histórica!$34:$41,2,0)</f>
        <v>124.57145885454736</v>
      </c>
      <c r="K359" s="109">
        <f>HLOOKUP($A359,Série_histórica!$34:$41,3,0)</f>
        <v>127.64373582176277</v>
      </c>
      <c r="L359" s="109">
        <f>HLOOKUP($A359,Série_histórica!$34:$41,4,0)</f>
        <v>128.5406538505037</v>
      </c>
      <c r="M359" s="109">
        <f>HLOOKUP($A359,Série_histórica!$34:$41,5,0)</f>
        <v>122.56852111760884</v>
      </c>
      <c r="N359" s="109">
        <f>HLOOKUP($A359,Série_histórica!$34:$41,6,0)</f>
        <v>130.15323326295589</v>
      </c>
      <c r="O359" s="109">
        <f>HLOOKUP($A359,Série_histórica!$34:$41,7,0)</f>
        <v>118.05153384479902</v>
      </c>
      <c r="P359" s="109">
        <f>HLOOKUP($A359,Série_histórica!$63:$70,8,0)</f>
        <v>146.66136328801716</v>
      </c>
      <c r="Q359" s="109">
        <f>HLOOKUP($A359,Série_histórica!$63:$70,2,0)</f>
        <v>145.94402090540703</v>
      </c>
      <c r="R359" s="109">
        <f>HLOOKUP($A359,Série_histórica!$63:$70,3,0)</f>
        <v>148.18571585106369</v>
      </c>
      <c r="S359" s="109">
        <f>HLOOKUP($A359,Série_histórica!$63:$70,4,0)</f>
        <v>146.80868652248148</v>
      </c>
      <c r="T359" s="109">
        <f>HLOOKUP($A359,Série_histórica!$63:$70,5,0)</f>
        <v>146.51404005355286</v>
      </c>
      <c r="U359" s="109">
        <f>HLOOKUP($A359,Série_histórica!$63:$70,6,0)</f>
        <v>148.56358474548298</v>
      </c>
      <c r="V359" s="109">
        <f>HLOOKUP($A359,Série_histórica!$63:$70,7,0)</f>
        <v>143.5577388047835</v>
      </c>
    </row>
    <row r="360" spans="1:22" x14ac:dyDescent="0.75">
      <c r="A360" s="110">
        <v>45352</v>
      </c>
      <c r="B360" s="111">
        <f>HLOOKUP($A360,Série_histórica!$5:$12,8,0)</f>
        <v>132.52057183164581</v>
      </c>
      <c r="C360" s="111">
        <f>HLOOKUP($A360,Série_histórica!$5:$12,2,0)</f>
        <v>131.11092577417676</v>
      </c>
      <c r="D360" s="111">
        <f>HLOOKUP($A360,Série_histórica!$5:$12,3,0)</f>
        <v>135.51606970376758</v>
      </c>
      <c r="E360" s="111">
        <f>HLOOKUP($A360,Série_histórica!$5:$12,4,0)</f>
        <v>135.26874493040671</v>
      </c>
      <c r="F360" s="111">
        <f>HLOOKUP($A360,Série_histórica!$5:$12,5,0)</f>
        <v>129.77239873288491</v>
      </c>
      <c r="G360" s="111">
        <f>HLOOKUP($A360,Série_histórica!$5:$12,6,0)</f>
        <v>135.93062860206146</v>
      </c>
      <c r="H360" s="111">
        <f>HLOOKUP($A360,Série_histórica!$5:$12,7,0)</f>
        <v>126.95679499570451</v>
      </c>
      <c r="I360" s="111">
        <f>HLOOKUP($A360,Série_histórica!$34:$41,8,0)</f>
        <v>119.60545678834197</v>
      </c>
      <c r="J360" s="111">
        <f>HLOOKUP($A360,Série_histórica!$34:$41,2,0)</f>
        <v>117.20746556476215</v>
      </c>
      <c r="K360" s="111">
        <f>HLOOKUP($A360,Série_histórica!$34:$41,3,0)</f>
        <v>124.70118813844914</v>
      </c>
      <c r="L360" s="111">
        <f>HLOOKUP($A360,Série_histórica!$34:$41,4,0)</f>
        <v>123.32700160762208</v>
      </c>
      <c r="M360" s="111">
        <f>HLOOKUP($A360,Série_histórica!$34:$41,5,0)</f>
        <v>115.88391196906187</v>
      </c>
      <c r="N360" s="111">
        <f>HLOOKUP($A360,Série_histórica!$34:$41,6,0)</f>
        <v>125.71859029413655</v>
      </c>
      <c r="O360" s="111">
        <f>HLOOKUP($A360,Série_histórica!$34:$41,7,0)</f>
        <v>109.63139685783503</v>
      </c>
      <c r="P360" s="111">
        <f>HLOOKUP($A360,Série_histórica!$63:$70,8,0)</f>
        <v>141.13064852718173</v>
      </c>
      <c r="Q360" s="111">
        <f>HLOOKUP($A360,Série_histórica!$63:$70,2,0)</f>
        <v>140.37989924711982</v>
      </c>
      <c r="R360" s="111">
        <f>HLOOKUP($A360,Série_histórica!$63:$70,3,0)</f>
        <v>142.7259907473132</v>
      </c>
      <c r="S360" s="111">
        <f>HLOOKUP($A360,Série_histórica!$63:$70,4,0)</f>
        <v>143.22990714559646</v>
      </c>
      <c r="T360" s="111">
        <f>HLOOKUP($A360,Série_histórica!$63:$70,5,0)</f>
        <v>139.03138990876695</v>
      </c>
      <c r="U360" s="111">
        <f>HLOOKUP($A360,Série_histórica!$63:$70,6,0)</f>
        <v>142.73865414067805</v>
      </c>
      <c r="V360" s="111">
        <f>HLOOKUP($A360,Série_histórica!$63:$70,7,0)</f>
        <v>138.50706042095084</v>
      </c>
    </row>
    <row r="361" spans="1:22" x14ac:dyDescent="0.75">
      <c r="A361" s="108">
        <v>45383</v>
      </c>
      <c r="B361" s="109">
        <f>HLOOKUP($A361,Série_histórica!$5:$12,8,0)</f>
        <v>129.59200212025067</v>
      </c>
      <c r="C361" s="109">
        <f>HLOOKUP($A361,Série_histórica!$5:$12,2,0)</f>
        <v>127.26126975078213</v>
      </c>
      <c r="D361" s="109">
        <f>HLOOKUP($A361,Série_histórica!$5:$12,3,0)</f>
        <v>134.54480840537121</v>
      </c>
      <c r="E361" s="109">
        <f>HLOOKUP($A361,Série_histórica!$5:$12,4,0)</f>
        <v>133.09094597073201</v>
      </c>
      <c r="F361" s="109">
        <f>HLOOKUP($A361,Série_histórica!$5:$12,5,0)</f>
        <v>126.09305826976924</v>
      </c>
      <c r="G361" s="109">
        <f>HLOOKUP($A361,Série_histórica!$5:$12,6,0)</f>
        <v>133.82771749125814</v>
      </c>
      <c r="H361" s="109">
        <f>HLOOKUP($A361,Série_histórica!$5:$12,7,0)</f>
        <v>122.68109809387003</v>
      </c>
      <c r="I361" s="109">
        <f>HLOOKUP($A361,Série_histórica!$34:$41,8,0)</f>
        <v>117.01663964966288</v>
      </c>
      <c r="J361" s="109">
        <f>HLOOKUP($A361,Série_histórica!$34:$41,2,0)</f>
        <v>112.22814316645859</v>
      </c>
      <c r="K361" s="109">
        <f>HLOOKUP($A361,Série_histórica!$34:$41,3,0)</f>
        <v>127.19219467647196</v>
      </c>
      <c r="L361" s="109">
        <f>HLOOKUP($A361,Série_histórica!$34:$41,4,0)</f>
        <v>125.50253987260027</v>
      </c>
      <c r="M361" s="109">
        <f>HLOOKUP($A361,Série_histórica!$34:$41,5,0)</f>
        <v>108.53073942672546</v>
      </c>
      <c r="N361" s="109">
        <f>HLOOKUP($A361,Série_histórica!$34:$41,6,0)</f>
        <v>122.75489111472783</v>
      </c>
      <c r="O361" s="109">
        <f>HLOOKUP($A361,Série_histórica!$34:$41,7,0)</f>
        <v>107.6542293645569</v>
      </c>
      <c r="P361" s="109">
        <f>HLOOKUP($A361,Série_histórica!$63:$70,8,0)</f>
        <v>137.97557710064251</v>
      </c>
      <c r="Q361" s="109">
        <f>HLOOKUP($A361,Série_histórica!$63:$70,2,0)</f>
        <v>137.28335414033117</v>
      </c>
      <c r="R361" s="109">
        <f>HLOOKUP($A361,Série_histórica!$63:$70,3,0)</f>
        <v>139.44655089130404</v>
      </c>
      <c r="S361" s="109">
        <f>HLOOKUP($A361,Série_histórica!$63:$70,4,0)</f>
        <v>138.14988336948656</v>
      </c>
      <c r="T361" s="109">
        <f>HLOOKUP($A361,Série_histórica!$63:$70,5,0)</f>
        <v>137.80127083179846</v>
      </c>
      <c r="U361" s="109">
        <f>HLOOKUP($A361,Série_histórica!$63:$70,6,0)</f>
        <v>141.20960174227832</v>
      </c>
      <c r="V361" s="109">
        <f>HLOOKUP($A361,Série_histórica!$63:$70,7,0)</f>
        <v>132.69901058007881</v>
      </c>
    </row>
    <row r="362" spans="1:22" x14ac:dyDescent="0.75">
      <c r="A362" s="110">
        <v>45413</v>
      </c>
      <c r="B362" s="111">
        <f>HLOOKUP($A362,Série_histórica!$5:$12,8,0)</f>
        <v>126.46106997455851</v>
      </c>
      <c r="C362" s="111">
        <f>HLOOKUP($A362,Série_histórica!$5:$12,2,0)</f>
        <v>125.77295364248621</v>
      </c>
      <c r="D362" s="111">
        <f>HLOOKUP($A362,Série_histórica!$5:$12,3,0)</f>
        <v>127.92331718021219</v>
      </c>
      <c r="E362" s="111">
        <f>HLOOKUP($A362,Série_histórica!$5:$12,4,0)</f>
        <v>126.28710954636918</v>
      </c>
      <c r="F362" s="111">
        <f>HLOOKUP($A362,Série_histórica!$5:$12,5,0)</f>
        <v>126.63503040274789</v>
      </c>
      <c r="G362" s="111">
        <f>HLOOKUP($A362,Série_histórica!$5:$12,6,0)</f>
        <v>130.3974958748216</v>
      </c>
      <c r="H362" s="111">
        <f>HLOOKUP($A362,Série_histórica!$5:$12,7,0)</f>
        <v>120.03848034781352</v>
      </c>
      <c r="I362" s="111">
        <f>HLOOKUP($A362,Série_histórica!$34:$41,8,0)</f>
        <v>115.87550938468989</v>
      </c>
      <c r="J362" s="111">
        <f>HLOOKUP($A362,Série_histórica!$34:$41,2,0)</f>
        <v>114.33796245526945</v>
      </c>
      <c r="K362" s="111">
        <f>HLOOKUP($A362,Série_histórica!$34:$41,3,0)</f>
        <v>119.14279660970838</v>
      </c>
      <c r="L362" s="111">
        <f>HLOOKUP($A362,Série_histórica!$34:$41,4,0)</f>
        <v>118.97047208157943</v>
      </c>
      <c r="M362" s="111">
        <f>HLOOKUP($A362,Série_histórica!$34:$41,5,0)</f>
        <v>112.78054668780041</v>
      </c>
      <c r="N362" s="111">
        <f>HLOOKUP($A362,Série_histórica!$34:$41,6,0)</f>
        <v>119.92942462687061</v>
      </c>
      <c r="O362" s="111">
        <f>HLOOKUP($A362,Série_histórica!$34:$41,7,0)</f>
        <v>109.26122662113188</v>
      </c>
      <c r="P362" s="111">
        <f>HLOOKUP($A362,Série_histórica!$63:$70,8,0)</f>
        <v>133.51811036780427</v>
      </c>
      <c r="Q362" s="111">
        <f>HLOOKUP($A362,Série_histórica!$63:$70,2,0)</f>
        <v>133.39628110063074</v>
      </c>
      <c r="R362" s="111">
        <f>HLOOKUP($A362,Série_histórica!$63:$70,3,0)</f>
        <v>133.77699756054804</v>
      </c>
      <c r="S362" s="111">
        <f>HLOOKUP($A362,Série_histórica!$63:$70,4,0)</f>
        <v>131.16486785622902</v>
      </c>
      <c r="T362" s="111">
        <f>HLOOKUP($A362,Série_histórica!$63:$70,5,0)</f>
        <v>135.87135287937954</v>
      </c>
      <c r="U362" s="111">
        <f>HLOOKUP($A362,Série_histórica!$63:$70,6,0)</f>
        <v>137.37621004012223</v>
      </c>
      <c r="V362" s="111">
        <f>HLOOKUP($A362,Série_histórica!$63:$70,7,0)</f>
        <v>127.22331616560128</v>
      </c>
    </row>
    <row r="363" spans="1:22" x14ac:dyDescent="0.75">
      <c r="A363" s="108">
        <v>45444</v>
      </c>
      <c r="B363" s="109">
        <f>HLOOKUP($A363,Série_histórica!$5:$12,8,0)</f>
        <v>127.04941089922031</v>
      </c>
      <c r="C363" s="109">
        <f>HLOOKUP($A363,Série_histórica!$5:$12,2,0)</f>
        <v>125.49220813850575</v>
      </c>
      <c r="D363" s="109">
        <f>HLOOKUP($A363,Série_histórica!$5:$12,3,0)</f>
        <v>130.35846676573874</v>
      </c>
      <c r="E363" s="109">
        <f>HLOOKUP($A363,Série_histórica!$5:$12,4,0)</f>
        <v>130.34685438013798</v>
      </c>
      <c r="F363" s="109">
        <f>HLOOKUP($A363,Série_histórica!$5:$12,5,0)</f>
        <v>123.75196741830266</v>
      </c>
      <c r="G363" s="109">
        <f>HLOOKUP($A363,Série_histórica!$5:$12,6,0)</f>
        <v>129.43049681229951</v>
      </c>
      <c r="H363" s="109">
        <f>HLOOKUP($A363,Série_histórica!$5:$12,7,0)</f>
        <v>123.16448125156482</v>
      </c>
      <c r="I363" s="109">
        <f>HLOOKUP($A363,Série_histórica!$34:$41,8,0)</f>
        <v>116.52155505704904</v>
      </c>
      <c r="J363" s="109">
        <f>HLOOKUP($A363,Série_histórica!$34:$41,2,0)</f>
        <v>113.29239395808543</v>
      </c>
      <c r="K363" s="109">
        <f>HLOOKUP($A363,Série_histórica!$34:$41,3,0)</f>
        <v>123.38352239234672</v>
      </c>
      <c r="L363" s="109">
        <f>HLOOKUP($A363,Série_histórica!$34:$41,4,0)</f>
        <v>123.20689901702065</v>
      </c>
      <c r="M363" s="109">
        <f>HLOOKUP($A363,Série_histórica!$34:$41,5,0)</f>
        <v>109.83621109707745</v>
      </c>
      <c r="N363" s="109">
        <f>HLOOKUP($A363,Série_histórica!$34:$41,6,0)</f>
        <v>120.60552675286543</v>
      </c>
      <c r="O363" s="109">
        <f>HLOOKUP($A363,Série_histórica!$34:$41,7,0)</f>
        <v>109.85823281650651</v>
      </c>
      <c r="P363" s="109">
        <f>HLOOKUP($A363,Série_histórica!$63:$70,8,0)</f>
        <v>134.06798146066782</v>
      </c>
      <c r="Q363" s="109">
        <f>HLOOKUP($A363,Série_histórica!$63:$70,2,0)</f>
        <v>133.62541759211931</v>
      </c>
      <c r="R363" s="109">
        <f>HLOOKUP($A363,Série_histórica!$63:$70,3,0)</f>
        <v>135.00842968133341</v>
      </c>
      <c r="S363" s="109">
        <f>HLOOKUP($A363,Série_histórica!$63:$70,4,0)</f>
        <v>135.10682462221621</v>
      </c>
      <c r="T363" s="109">
        <f>HLOOKUP($A363,Série_histórica!$63:$70,5,0)</f>
        <v>133.02913829911947</v>
      </c>
      <c r="U363" s="109">
        <f>HLOOKUP($A363,Série_histórica!$63:$70,6,0)</f>
        <v>135.31381018525551</v>
      </c>
      <c r="V363" s="109">
        <f>HLOOKUP($A363,Série_histórica!$63:$70,7,0)</f>
        <v>132.0353135416037</v>
      </c>
    </row>
    <row r="364" spans="1:22" x14ac:dyDescent="0.75">
      <c r="A364" s="110">
        <v>45474</v>
      </c>
      <c r="B364" s="111">
        <f>HLOOKUP($A364,Série_histórica!$5:$12,8,0)</f>
        <v>127.77593042438721</v>
      </c>
      <c r="C364" s="111">
        <f>HLOOKUP($A364,Série_histórica!$5:$12,2,0)</f>
        <v>125.09551046231411</v>
      </c>
      <c r="D364" s="111">
        <f>HLOOKUP($A364,Série_histórica!$5:$12,3,0)</f>
        <v>133.47182284379249</v>
      </c>
      <c r="E364" s="111">
        <f>HLOOKUP($A364,Série_histórica!$5:$12,4,0)</f>
        <v>130.63538105908324</v>
      </c>
      <c r="F364" s="111">
        <f>HLOOKUP($A364,Série_histórica!$5:$12,5,0)</f>
        <v>124.91647978969118</v>
      </c>
      <c r="G364" s="111">
        <f>HLOOKUP($A364,Série_histórica!$5:$12,6,0)</f>
        <v>130.96671249044266</v>
      </c>
      <c r="H364" s="111">
        <f>HLOOKUP($A364,Série_histórica!$5:$12,7,0)</f>
        <v>122.56991757977039</v>
      </c>
      <c r="I364" s="111">
        <f>HLOOKUP($A364,Série_histórica!$34:$41,8,0)</f>
        <v>117.86126654489559</v>
      </c>
      <c r="J364" s="111">
        <f>HLOOKUP($A364,Série_histórica!$34:$41,2,0)</f>
        <v>111.89219726016385</v>
      </c>
      <c r="K364" s="111">
        <f>HLOOKUP($A364,Série_histórica!$34:$41,3,0)</f>
        <v>130.54553877495056</v>
      </c>
      <c r="L364" s="111">
        <f>HLOOKUP($A364,Série_histórica!$34:$41,4,0)</f>
        <v>121.76293765458047</v>
      </c>
      <c r="M364" s="111">
        <f>HLOOKUP($A364,Série_histórica!$34:$41,5,0)</f>
        <v>113.95959543521073</v>
      </c>
      <c r="N364" s="111">
        <f>HLOOKUP($A364,Série_histórica!$34:$41,6,0)</f>
        <v>121.55476575263975</v>
      </c>
      <c r="O364" s="111">
        <f>HLOOKUP($A364,Série_histórica!$34:$41,7,0)</f>
        <v>111.83503099541828</v>
      </c>
      <c r="P364" s="111">
        <f>HLOOKUP($A364,Série_histórica!$63:$70,8,0)</f>
        <v>134.38570634404826</v>
      </c>
      <c r="Q364" s="111">
        <f>HLOOKUP($A364,Série_histórica!$63:$70,2,0)</f>
        <v>133.89771926374763</v>
      </c>
      <c r="R364" s="111">
        <f>HLOOKUP($A364,Série_histórica!$63:$70,3,0)</f>
        <v>135.42267888968715</v>
      </c>
      <c r="S364" s="111">
        <f>HLOOKUP($A364,Série_histórica!$63:$70,4,0)</f>
        <v>136.55034332875175</v>
      </c>
      <c r="T364" s="111">
        <f>HLOOKUP($A364,Série_histórica!$63:$70,5,0)</f>
        <v>132.2210693593448</v>
      </c>
      <c r="U364" s="111">
        <f>HLOOKUP($A364,Série_histórica!$63:$70,6,0)</f>
        <v>137.24134364897793</v>
      </c>
      <c r="V364" s="111">
        <f>HLOOKUP($A364,Série_histórica!$63:$70,7,0)</f>
        <v>129.72650863600512</v>
      </c>
    </row>
    <row r="365" spans="1:22" x14ac:dyDescent="0.75">
      <c r="A365" s="108">
        <v>45505</v>
      </c>
      <c r="B365" s="109">
        <f>HLOOKUP($A365,Série_histórica!$5:$12,8,0)</f>
        <v>127.2676157743542</v>
      </c>
      <c r="C365" s="109">
        <f>HLOOKUP($A365,Série_histórica!$5:$12,2,0)</f>
        <v>123.93450522828843</v>
      </c>
      <c r="D365" s="109">
        <f>HLOOKUP($A365,Série_histórica!$5:$12,3,0)</f>
        <v>134.35047568474397</v>
      </c>
      <c r="E365" s="109">
        <f>HLOOKUP($A365,Série_histórica!$5:$12,4,0)</f>
        <v>129.2051283978073</v>
      </c>
      <c r="F365" s="109">
        <f>HLOOKUP($A365,Série_histórica!$5:$12,5,0)</f>
        <v>125.3301031509011</v>
      </c>
      <c r="G365" s="109">
        <f>HLOOKUP($A365,Série_histórica!$5:$12,6,0)</f>
        <v>129.61592906714131</v>
      </c>
      <c r="H365" s="109">
        <f>HLOOKUP($A365,Série_histórica!$5:$12,7,0)</f>
        <v>123.43615724401732</v>
      </c>
      <c r="I365" s="109">
        <f>HLOOKUP($A365,Série_histórica!$34:$41,8,0)</f>
        <v>117.85223063185478</v>
      </c>
      <c r="J365" s="109">
        <f>HLOOKUP($A365,Série_histórica!$34:$41,2,0)</f>
        <v>111.83625549400423</v>
      </c>
      <c r="K365" s="109">
        <f>HLOOKUP($A365,Série_histórica!$34:$41,3,0)</f>
        <v>130.63617779978722</v>
      </c>
      <c r="L365" s="109">
        <f>HLOOKUP($A365,Série_histórica!$34:$41,4,0)</f>
        <v>121.70337425022144</v>
      </c>
      <c r="M365" s="109">
        <f>HLOOKUP($A365,Série_histórica!$34:$41,5,0)</f>
        <v>114.00108701348812</v>
      </c>
      <c r="N365" s="109">
        <f>HLOOKUP($A365,Série_histórica!$34:$41,6,0)</f>
        <v>121.2638447314566</v>
      </c>
      <c r="O365" s="109">
        <f>HLOOKUP($A365,Série_histórica!$34:$41,7,0)</f>
        <v>112.28591289039917</v>
      </c>
      <c r="P365" s="109">
        <f>HLOOKUP($A365,Série_histórica!$63:$70,8,0)</f>
        <v>133.54453920268713</v>
      </c>
      <c r="Q365" s="109">
        <f>HLOOKUP($A365,Série_histórica!$63:$70,2,0)</f>
        <v>132.00000505114454</v>
      </c>
      <c r="R365" s="109">
        <f>HLOOKUP($A365,Série_histórica!$63:$70,3,0)</f>
        <v>136.82667427471515</v>
      </c>
      <c r="S365" s="109">
        <f>HLOOKUP($A365,Série_histórica!$63:$70,4,0)</f>
        <v>134.20629782953125</v>
      </c>
      <c r="T365" s="109">
        <f>HLOOKUP($A365,Série_histórica!$63:$70,5,0)</f>
        <v>132.88278057584307</v>
      </c>
      <c r="U365" s="109">
        <f>HLOOKUP($A365,Série_histórica!$63:$70,6,0)</f>
        <v>135.18398529093116</v>
      </c>
      <c r="V365" s="109">
        <f>HLOOKUP($A365,Série_histórica!$63:$70,7,0)</f>
        <v>130.86965347976275</v>
      </c>
    </row>
    <row r="366" spans="1:22" x14ac:dyDescent="0.75">
      <c r="A366" s="110">
        <v>45536</v>
      </c>
      <c r="B366" s="111">
        <f>HLOOKUP($A366,Série_histórica!$5:$12,8,0)</f>
        <v>123.22958092824517</v>
      </c>
      <c r="C366" s="111">
        <f>HLOOKUP($A366,Série_histórica!$5:$12,2,0)</f>
        <v>121.36523971204792</v>
      </c>
      <c r="D366" s="111">
        <f>HLOOKUP($A366,Série_histórica!$5:$12,3,0)</f>
        <v>127.19130601266427</v>
      </c>
      <c r="E366" s="111">
        <f>HLOOKUP($A366,Série_histórica!$5:$12,4,0)</f>
        <v>124.02343859021251</v>
      </c>
      <c r="F366" s="111">
        <f>HLOOKUP($A366,Série_histórica!$5:$12,5,0)</f>
        <v>122.43572326627782</v>
      </c>
      <c r="G366" s="111">
        <f>HLOOKUP($A366,Série_histórica!$5:$12,6,0)</f>
        <v>126.4620326704774</v>
      </c>
      <c r="H366" s="111">
        <f>HLOOKUP($A366,Série_histórica!$5:$12,7,0)</f>
        <v>117.95558071723462</v>
      </c>
      <c r="I366" s="111">
        <f>HLOOKUP($A366,Série_histórica!$34:$41,8,0)</f>
        <v>116.66641264404188</v>
      </c>
      <c r="J366" s="111">
        <f>HLOOKUP($A366,Série_histórica!$34:$41,2,0)</f>
        <v>112.68681073834692</v>
      </c>
      <c r="K366" s="111">
        <f>HLOOKUP($A366,Série_histórica!$34:$41,3,0)</f>
        <v>125.12306669364368</v>
      </c>
      <c r="L366" s="111">
        <f>HLOOKUP($A366,Série_histórica!$34:$41,4,0)</f>
        <v>118.40541312971044</v>
      </c>
      <c r="M366" s="111">
        <f>HLOOKUP($A366,Série_histórica!$34:$41,5,0)</f>
        <v>114.92741215837333</v>
      </c>
      <c r="N366" s="111">
        <f>HLOOKUP($A366,Série_histórica!$34:$41,6,0)</f>
        <v>121.76282519067462</v>
      </c>
      <c r="O366" s="111">
        <f>HLOOKUP($A366,Série_histórica!$34:$41,7,0)</f>
        <v>108.35121322585162</v>
      </c>
      <c r="P366" s="111">
        <f>HLOOKUP($A366,Série_histórica!$63:$70,8,0)</f>
        <v>127.60502645104737</v>
      </c>
      <c r="Q366" s="111">
        <f>HLOOKUP($A366,Série_histórica!$63:$70,2,0)</f>
        <v>127.15085902784863</v>
      </c>
      <c r="R366" s="111">
        <f>HLOOKUP($A366,Série_histórica!$63:$70,3,0)</f>
        <v>128.57013222534468</v>
      </c>
      <c r="S366" s="111">
        <f>HLOOKUP($A366,Série_histórica!$63:$70,4,0)</f>
        <v>127.76878889721389</v>
      </c>
      <c r="T366" s="111">
        <f>HLOOKUP($A366,Série_histórica!$63:$70,5,0)</f>
        <v>127.44126400488081</v>
      </c>
      <c r="U366" s="111">
        <f>HLOOKUP($A366,Série_histórica!$63:$70,6,0)</f>
        <v>129.59483765701262</v>
      </c>
      <c r="V366" s="111">
        <f>HLOOKUP($A366,Série_histórica!$63:$70,7,0)</f>
        <v>124.35849237815665</v>
      </c>
    </row>
    <row r="367" spans="1:22" x14ac:dyDescent="0.75">
      <c r="A367" s="108">
        <v>45566</v>
      </c>
      <c r="B367" s="109">
        <f>HLOOKUP($A367,Série_histórica!$5:$12,8,0)</f>
        <v>120.9742926011899</v>
      </c>
      <c r="C367" s="109">
        <f>HLOOKUP($A367,Série_histórica!$5:$12,2,0)</f>
        <v>118.90956184397037</v>
      </c>
      <c r="D367" s="109">
        <f>HLOOKUP($A367,Série_histórica!$5:$12,3,0)</f>
        <v>125.36184546028144</v>
      </c>
      <c r="E367" s="109">
        <f>HLOOKUP($A367,Série_histórica!$5:$12,4,0)</f>
        <v>124.27953114569587</v>
      </c>
      <c r="F367" s="109">
        <f>HLOOKUP($A367,Série_histórica!$5:$12,5,0)</f>
        <v>117.66905405668395</v>
      </c>
      <c r="G367" s="109">
        <f>HLOOKUP($A367,Série_histórica!$5:$12,6,0)</f>
        <v>125.83688246700065</v>
      </c>
      <c r="H367" s="109">
        <f>HLOOKUP($A367,Série_histórica!$5:$12,7,0)</f>
        <v>113.04059334644606</v>
      </c>
      <c r="I367" s="109">
        <f>HLOOKUP($A367,Série_histórica!$34:$41,8,0)</f>
        <v>113.39754627656004</v>
      </c>
      <c r="J367" s="109">
        <f>HLOOKUP($A367,Série_histórica!$34:$41,2,0)</f>
        <v>110.14379097203764</v>
      </c>
      <c r="K367" s="109">
        <f>HLOOKUP($A367,Série_histórica!$34:$41,3,0)</f>
        <v>120.31177629867017</v>
      </c>
      <c r="L367" s="109">
        <f>HLOOKUP($A367,Série_histórica!$34:$41,4,0)</f>
        <v>116.52410508998994</v>
      </c>
      <c r="M367" s="109">
        <f>HLOOKUP($A367,Série_histórica!$34:$41,5,0)</f>
        <v>110.27098746313013</v>
      </c>
      <c r="N367" s="109">
        <f>HLOOKUP($A367,Série_histórica!$34:$41,6,0)</f>
        <v>120.35274004159619</v>
      </c>
      <c r="O367" s="109">
        <f>HLOOKUP($A367,Série_histórica!$34:$41,7,0)</f>
        <v>102.04959855465894</v>
      </c>
      <c r="P367" s="109">
        <f>HLOOKUP($A367,Série_histórica!$63:$70,8,0)</f>
        <v>126.02545681760982</v>
      </c>
      <c r="Q367" s="109">
        <f>HLOOKUP($A367,Série_histórica!$63:$70,2,0)</f>
        <v>124.75340909192552</v>
      </c>
      <c r="R367" s="109">
        <f>HLOOKUP($A367,Série_histórica!$63:$70,3,0)</f>
        <v>128.72855823468896</v>
      </c>
      <c r="S367" s="109">
        <f>HLOOKUP($A367,Série_histórica!$63:$70,4,0)</f>
        <v>129.44981518283316</v>
      </c>
      <c r="T367" s="109">
        <f>HLOOKUP($A367,Série_histórica!$63:$70,5,0)</f>
        <v>122.60109845238647</v>
      </c>
      <c r="U367" s="109">
        <f>HLOOKUP($A367,Série_histórica!$63:$70,6,0)</f>
        <v>129.49297741727028</v>
      </c>
      <c r="V367" s="109">
        <f>HLOOKUP($A367,Série_histórica!$63:$70,7,0)</f>
        <v>120.36792320763747</v>
      </c>
    </row>
    <row r="368" spans="1:22" x14ac:dyDescent="0.75">
      <c r="A368" s="110">
        <v>45597</v>
      </c>
      <c r="B368" s="111">
        <f>HLOOKUP($A368,Série_histórica!$5:$12,8,0)</f>
        <v>123.92505120326993</v>
      </c>
      <c r="C368" s="111">
        <f>HLOOKUP($A368,Série_histórica!$5:$12,2,0)</f>
        <v>122.18022878493889</v>
      </c>
      <c r="D368" s="111">
        <f>HLOOKUP($A368,Série_histórica!$5:$12,3,0)</f>
        <v>127.63279884222331</v>
      </c>
      <c r="E368" s="111">
        <f>HLOOKUP($A368,Série_histórica!$5:$12,4,0)</f>
        <v>129.29676162209088</v>
      </c>
      <c r="F368" s="111">
        <f>HLOOKUP($A368,Série_histórica!$5:$12,5,0)</f>
        <v>118.55334078444896</v>
      </c>
      <c r="G368" s="111">
        <f>HLOOKUP($A368,Série_histórica!$5:$12,6,0)</f>
        <v>126.03165228849912</v>
      </c>
      <c r="H368" s="111">
        <f>HLOOKUP($A368,Série_histórica!$5:$12,7,0)</f>
        <v>120.48796522210648</v>
      </c>
      <c r="I368" s="111">
        <f>HLOOKUP($A368,Série_histórica!$34:$41,8,0)</f>
        <v>115.75159155124095</v>
      </c>
      <c r="J368" s="111">
        <f>HLOOKUP($A368,Série_histórica!$34:$41,2,0)</f>
        <v>112.53141397919109</v>
      </c>
      <c r="K368" s="111">
        <f>HLOOKUP($A368,Série_histórica!$34:$41,3,0)</f>
        <v>122.5944688918469</v>
      </c>
      <c r="L368" s="111">
        <f>HLOOKUP($A368,Série_histórica!$34:$41,4,0)</f>
        <v>122.11578389677707</v>
      </c>
      <c r="M368" s="111">
        <f>HLOOKUP($A368,Série_histórica!$34:$41,5,0)</f>
        <v>109.38739920570482</v>
      </c>
      <c r="N368" s="111">
        <f>HLOOKUP($A368,Série_histórica!$34:$41,6,0)</f>
        <v>118.33707705923644</v>
      </c>
      <c r="O368" s="111">
        <f>HLOOKUP($A368,Série_histórica!$34:$41,7,0)</f>
        <v>111.5331678276694</v>
      </c>
      <c r="P368" s="111">
        <f>HLOOKUP($A368,Série_histórica!$63:$70,8,0)</f>
        <v>129.37402430462259</v>
      </c>
      <c r="Q368" s="111">
        <f>HLOOKUP($A368,Série_histórica!$63:$70,2,0)</f>
        <v>128.61277198877079</v>
      </c>
      <c r="R368" s="111">
        <f>HLOOKUP($A368,Série_histórica!$63:$70,3,0)</f>
        <v>130.9916854758076</v>
      </c>
      <c r="S368" s="111">
        <f>HLOOKUP($A368,Série_histórica!$63:$70,4,0)</f>
        <v>134.08408010563343</v>
      </c>
      <c r="T368" s="111">
        <f>HLOOKUP($A368,Série_histórica!$63:$70,5,0)</f>
        <v>124.66396850361168</v>
      </c>
      <c r="U368" s="111">
        <f>HLOOKUP($A368,Série_histórica!$63:$70,6,0)</f>
        <v>131.16136910800759</v>
      </c>
      <c r="V368" s="111">
        <f>HLOOKUP($A368,Série_histórica!$63:$70,7,0)</f>
        <v>126.45783015173122</v>
      </c>
    </row>
    <row r="369" spans="1:22" x14ac:dyDescent="0.75">
      <c r="A369" s="108">
        <v>45627</v>
      </c>
      <c r="B369" s="109">
        <f>HLOOKUP($A369,Série_histórica!$5:$12,8,0)</f>
        <v>125.61740445841535</v>
      </c>
      <c r="C369" s="109">
        <f>HLOOKUP($A369,Série_histórica!$5:$12,2,0)</f>
        <v>122.73924724324146</v>
      </c>
      <c r="D369" s="109">
        <f>HLOOKUP($A369,Série_histórica!$5:$12,3,0)</f>
        <v>131.73348854065983</v>
      </c>
      <c r="E369" s="109">
        <f>HLOOKUP($A369,Série_histórica!$5:$12,4,0)</f>
        <v>127.85712079346494</v>
      </c>
      <c r="F369" s="109">
        <f>HLOOKUP($A369,Série_histórica!$5:$12,5,0)</f>
        <v>123.37768812336576</v>
      </c>
      <c r="G369" s="109">
        <f>HLOOKUP($A369,Série_histórica!$5:$12,6,0)</f>
        <v>130.46353955745693</v>
      </c>
      <c r="H369" s="109">
        <f>HLOOKUP($A369,Série_histórica!$5:$12,7,0)</f>
        <v>117.7105524547159</v>
      </c>
      <c r="I369" s="109">
        <f>HLOOKUP($A369,Série_histórica!$34:$41,8,0)</f>
        <v>123.70678375402404</v>
      </c>
      <c r="J369" s="109">
        <f>HLOOKUP($A369,Série_histórica!$34:$41,2,0)</f>
        <v>119.11103464016162</v>
      </c>
      <c r="K369" s="109">
        <f>HLOOKUP($A369,Série_histórica!$34:$41,3,0)</f>
        <v>133.47275062098169</v>
      </c>
      <c r="L369" s="109">
        <f>HLOOKUP($A369,Série_histórica!$34:$41,4,0)</f>
        <v>125.97404341913354</v>
      </c>
      <c r="M369" s="109">
        <f>HLOOKUP($A369,Série_histórica!$34:$41,5,0)</f>
        <v>121.4395240889146</v>
      </c>
      <c r="N369" s="109">
        <f>HLOOKUP($A369,Série_histórica!$34:$41,6,0)</f>
        <v>130.95603105382537</v>
      </c>
      <c r="O369" s="109">
        <f>HLOOKUP($A369,Série_histórica!$34:$41,7,0)</f>
        <v>111.87906447540084</v>
      </c>
      <c r="P369" s="109">
        <f>HLOOKUP($A369,Série_histórica!$63:$70,8,0)</f>
        <v>126.89115159467622</v>
      </c>
      <c r="Q369" s="109">
        <f>HLOOKUP($A369,Série_histórica!$63:$70,2,0)</f>
        <v>125.15805564529468</v>
      </c>
      <c r="R369" s="109">
        <f>HLOOKUP($A369,Série_histórica!$63:$70,3,0)</f>
        <v>130.57398048711192</v>
      </c>
      <c r="S369" s="109">
        <f>HLOOKUP($A369,Série_histórica!$63:$70,4,0)</f>
        <v>129.11250570968588</v>
      </c>
      <c r="T369" s="109">
        <f>HLOOKUP($A369,Série_histórica!$63:$70,5,0)</f>
        <v>124.66979747966651</v>
      </c>
      <c r="U369" s="109">
        <f>HLOOKUP($A369,Série_histórica!$63:$70,6,0)</f>
        <v>130.13521189321131</v>
      </c>
      <c r="V369" s="109">
        <f>HLOOKUP($A369,Série_histórica!$63:$70,7,0)</f>
        <v>121.5982111075926</v>
      </c>
    </row>
    <row r="370" spans="1:22" x14ac:dyDescent="0.75">
      <c r="A370" s="110">
        <v>45658</v>
      </c>
      <c r="B370" s="111">
        <f>HLOOKUP($A370,Série_histórica!$5:$12,8,0)</f>
        <v>123.50519456690988</v>
      </c>
      <c r="C370" s="111">
        <f>HLOOKUP($A370,Série_histórica!$5:$12,2,0)</f>
        <v>122.33264292730705</v>
      </c>
      <c r="D370" s="111">
        <f>HLOOKUP($A370,Série_histórica!$5:$12,3,0)</f>
        <v>125.99686680106588</v>
      </c>
      <c r="E370" s="111">
        <f>HLOOKUP($A370,Série_histórica!$5:$12,4,0)</f>
        <v>125.42930990787059</v>
      </c>
      <c r="F370" s="111">
        <f>HLOOKUP($A370,Série_histórica!$5:$12,5,0)</f>
        <v>121.5810792259492</v>
      </c>
      <c r="G370" s="111">
        <f>HLOOKUP($A370,Série_histórica!$5:$12,6,0)</f>
        <v>128.30991869490853</v>
      </c>
      <c r="H370" s="111">
        <f>HLOOKUP($A370,Série_histórica!$5:$12,7,0)</f>
        <v>115.66590783175414</v>
      </c>
      <c r="I370" s="111">
        <f>HLOOKUP($A370,Série_histórica!$34:$41,8,0)</f>
        <v>122.30898232346048</v>
      </c>
      <c r="J370" s="111">
        <f>HLOOKUP($A370,Série_histórica!$34:$41,2,0)</f>
        <v>118.2212610544568</v>
      </c>
      <c r="K370" s="111">
        <f>HLOOKUP($A370,Série_histórica!$34:$41,3,0)</f>
        <v>130.99539002009328</v>
      </c>
      <c r="L370" s="111">
        <f>HLOOKUP($A370,Série_histórica!$34:$41,4,0)</f>
        <v>125.39079477164452</v>
      </c>
      <c r="M370" s="111">
        <f>HLOOKUP($A370,Série_histórica!$34:$41,5,0)</f>
        <v>119.22716987527646</v>
      </c>
      <c r="N370" s="111">
        <f>HLOOKUP($A370,Série_histórica!$34:$41,6,0)</f>
        <v>128.15692677073079</v>
      </c>
      <c r="O370" s="111">
        <f>HLOOKUP($A370,Série_histórica!$34:$41,7,0)</f>
        <v>112.7675992779142</v>
      </c>
      <c r="P370" s="111">
        <f>HLOOKUP($A370,Série_histórica!$63:$70,8,0)</f>
        <v>124.30266939587614</v>
      </c>
      <c r="Q370" s="111">
        <f>HLOOKUP($A370,Série_histórica!$63:$70,2,0)</f>
        <v>125.07356417587387</v>
      </c>
      <c r="R370" s="111">
        <f>HLOOKUP($A370,Série_histórica!$63:$70,3,0)</f>
        <v>122.66451798838095</v>
      </c>
      <c r="S370" s="111">
        <f>HLOOKUP($A370,Série_histórica!$63:$70,4,0)</f>
        <v>125.45498666535458</v>
      </c>
      <c r="T370" s="111">
        <f>HLOOKUP($A370,Série_histórica!$63:$70,5,0)</f>
        <v>123.15035212639769</v>
      </c>
      <c r="U370" s="111">
        <f>HLOOKUP($A370,Série_histórica!$63:$70,6,0)</f>
        <v>128.41191331102706</v>
      </c>
      <c r="V370" s="111">
        <f>HLOOKUP($A370,Série_histórica!$63:$70,7,0)</f>
        <v>117.59811353431409</v>
      </c>
    </row>
    <row r="371" spans="1:22" x14ac:dyDescent="0.75">
      <c r="A371" s="108">
        <v>45689</v>
      </c>
      <c r="B371" s="109">
        <f>HLOOKUP($A371,Série_histórica!$5:$12,8,0)</f>
        <v>120.47541376092752</v>
      </c>
      <c r="C371" s="109">
        <f>HLOOKUP($A371,Série_histórica!$5:$12,2,0)</f>
        <v>117.27637726759058</v>
      </c>
      <c r="D371" s="109">
        <f>HLOOKUP($A371,Série_histórica!$5:$12,3,0)</f>
        <v>127.27336630926854</v>
      </c>
      <c r="E371" s="109">
        <f>HLOOKUP($A371,Série_histórica!$5:$12,4,0)</f>
        <v>119.91111788057772</v>
      </c>
      <c r="F371" s="109">
        <f>HLOOKUP($A371,Série_histórica!$5:$12,5,0)</f>
        <v>121.03970964127734</v>
      </c>
      <c r="G371" s="109">
        <f>HLOOKUP($A371,Série_histórica!$5:$12,6,0)</f>
        <v>124.75957527344572</v>
      </c>
      <c r="H371" s="109">
        <f>HLOOKUP($A371,Série_histórica!$5:$12,7,0)</f>
        <v>113.48546602997678</v>
      </c>
      <c r="I371" s="109">
        <f>HLOOKUP($A371,Série_histórica!$34:$41,8,0)</f>
        <v>118.21790324399724</v>
      </c>
      <c r="J371" s="109">
        <f>HLOOKUP($A371,Série_histórica!$34:$41,2,0)</f>
        <v>112.16934489831124</v>
      </c>
      <c r="K371" s="109">
        <f>HLOOKUP($A371,Série_histórica!$34:$41,3,0)</f>
        <v>131.07108972857998</v>
      </c>
      <c r="L371" s="109">
        <f>HLOOKUP($A371,Série_histórica!$34:$41,4,0)</f>
        <v>115.95374883084258</v>
      </c>
      <c r="M371" s="109">
        <f>HLOOKUP($A371,Série_histórica!$34:$41,5,0)</f>
        <v>120.48205765715188</v>
      </c>
      <c r="N371" s="109">
        <f>HLOOKUP($A371,Série_histórica!$34:$41,6,0)</f>
        <v>125.05055181354587</v>
      </c>
      <c r="O371" s="109">
        <f>HLOOKUP($A371,Série_histórica!$34:$41,7,0)</f>
        <v>107.06989768315475</v>
      </c>
      <c r="P371" s="109">
        <f>HLOOKUP($A371,Série_histórica!$63:$70,8,0)</f>
        <v>121.9804207722144</v>
      </c>
      <c r="Q371" s="109">
        <f>HLOOKUP($A371,Série_histórica!$63:$70,2,0)</f>
        <v>120.68106551377683</v>
      </c>
      <c r="R371" s="109">
        <f>HLOOKUP($A371,Série_histórica!$63:$70,3,0)</f>
        <v>124.74155069639426</v>
      </c>
      <c r="S371" s="109">
        <f>HLOOKUP($A371,Série_histórica!$63:$70,4,0)</f>
        <v>122.54936391373447</v>
      </c>
      <c r="T371" s="109">
        <f>HLOOKUP($A371,Série_histórica!$63:$70,5,0)</f>
        <v>121.41147763069428</v>
      </c>
      <c r="U371" s="109">
        <f>HLOOKUP($A371,Série_histórica!$63:$70,6,0)</f>
        <v>124.56559091337897</v>
      </c>
      <c r="V371" s="109">
        <f>HLOOKUP($A371,Série_histórica!$63:$70,7,0)</f>
        <v>117.76251159452478</v>
      </c>
    </row>
    <row r="372" spans="1:22" x14ac:dyDescent="0.75">
      <c r="A372" s="110">
        <v>45717</v>
      </c>
      <c r="B372" s="111">
        <f>HLOOKUP($A372,Série_histórica!$5:$12,8,0)</f>
        <v>115.21321322853434</v>
      </c>
      <c r="C372" s="111">
        <f>HLOOKUP($A372,Série_histórica!$5:$12,2,0)</f>
        <v>112.43612206311759</v>
      </c>
      <c r="D372" s="111">
        <f>HLOOKUP($A372,Série_histórica!$5:$12,3,0)</f>
        <v>121.11453195504494</v>
      </c>
      <c r="E372" s="111">
        <f>HLOOKUP($A372,Série_histórica!$5:$12,4,0)</f>
        <v>118.2570896614948</v>
      </c>
      <c r="F372" s="111">
        <f>HLOOKUP($A372,Série_histórica!$5:$12,5,0)</f>
        <v>112.16933679557391</v>
      </c>
      <c r="G372" s="111">
        <f>HLOOKUP($A372,Série_histórica!$5:$12,6,0)</f>
        <v>117.16968524089836</v>
      </c>
      <c r="H372" s="111">
        <f>HLOOKUP($A372,Série_histórica!$5:$12,7,0)</f>
        <v>112.02107468204574</v>
      </c>
      <c r="I372" s="111">
        <f>HLOOKUP($A372,Série_histórica!$34:$41,8,0)</f>
        <v>111.61081186934423</v>
      </c>
      <c r="J372" s="111">
        <f>HLOOKUP($A372,Série_histórica!$34:$41,2,0)</f>
        <v>105.83799312228371</v>
      </c>
      <c r="K372" s="111">
        <f>HLOOKUP($A372,Série_histórica!$34:$41,3,0)</f>
        <v>123.87805170684781</v>
      </c>
      <c r="L372" s="111">
        <f>HLOOKUP($A372,Série_histórica!$34:$41,4,0)</f>
        <v>116.21804734423141</v>
      </c>
      <c r="M372" s="111">
        <f>HLOOKUP($A372,Série_histórica!$34:$41,5,0)</f>
        <v>107.00357639445706</v>
      </c>
      <c r="N372" s="111">
        <f>HLOOKUP($A372,Série_histórica!$34:$41,6,0)</f>
        <v>118.59433457593073</v>
      </c>
      <c r="O372" s="111">
        <f>HLOOKUP($A372,Série_histórica!$34:$41,7,0)</f>
        <v>100.21664324280837</v>
      </c>
      <c r="P372" s="111">
        <f>HLOOKUP($A372,Série_histórica!$63:$70,8,0)</f>
        <v>117.61481413466112</v>
      </c>
      <c r="Q372" s="111">
        <f>HLOOKUP($A372,Série_histórica!$63:$70,2,0)</f>
        <v>116.8348746903402</v>
      </c>
      <c r="R372" s="111">
        <f>HLOOKUP($A372,Série_histórica!$63:$70,3,0)</f>
        <v>119.27218545384305</v>
      </c>
      <c r="S372" s="111">
        <f>HLOOKUP($A372,Série_histórica!$63:$70,4,0)</f>
        <v>119.61645120633706</v>
      </c>
      <c r="T372" s="111">
        <f>HLOOKUP($A372,Série_histórica!$63:$70,5,0)</f>
        <v>115.61317706298514</v>
      </c>
      <c r="U372" s="111">
        <f>HLOOKUP($A372,Série_histórica!$63:$70,6,0)</f>
        <v>116.21991901754343</v>
      </c>
      <c r="V372" s="111">
        <f>HLOOKUP($A372,Série_histórica!$63:$70,7,0)</f>
        <v>119.89069564153732</v>
      </c>
    </row>
    <row r="373" spans="1:22" x14ac:dyDescent="0.75">
      <c r="A373" s="108">
        <v>45748</v>
      </c>
      <c r="B373" s="109">
        <f>HLOOKUP($A373,Série_histórica!$5:$12,8,0)</f>
        <v>111.01409220906132</v>
      </c>
      <c r="C373" s="109">
        <f>HLOOKUP($A373,Série_histórica!$5:$12,2,0)</f>
        <v>108.4358122512463</v>
      </c>
      <c r="D373" s="109">
        <f>HLOOKUP($A373,Série_histórica!$5:$12,3,0)</f>
        <v>116.49293711941826</v>
      </c>
      <c r="E373" s="109">
        <f>HLOOKUP($A373,Série_histórica!$5:$12,4,0)</f>
        <v>113.05135057388034</v>
      </c>
      <c r="F373" s="109">
        <f>HLOOKUP($A373,Série_histórica!$5:$12,5,0)</f>
        <v>108.97683384424231</v>
      </c>
      <c r="G373" s="109">
        <f>HLOOKUP($A373,Série_histórica!$5:$12,6,0)</f>
        <v>112.929857094521</v>
      </c>
      <c r="H373" s="109">
        <f>HLOOKUP($A373,Série_histórica!$5:$12,7,0)</f>
        <v>107.88837055383765</v>
      </c>
      <c r="I373" s="109">
        <f>HLOOKUP($A373,Série_histórica!$34:$41,8,0)</f>
        <v>103.93840943182288</v>
      </c>
      <c r="J373" s="109">
        <f>HLOOKUP($A373,Série_histórica!$34:$41,2,0)</f>
        <v>100.25010588755454</v>
      </c>
      <c r="K373" s="109">
        <f>HLOOKUP($A373,Série_histórica!$34:$41,3,0)</f>
        <v>111.77605446339311</v>
      </c>
      <c r="L373" s="109">
        <f>HLOOKUP($A373,Série_histórica!$34:$41,4,0)</f>
        <v>106.81469456918747</v>
      </c>
      <c r="M373" s="109">
        <f>HLOOKUP($A373,Série_histórica!$34:$41,5,0)</f>
        <v>101.06212429445829</v>
      </c>
      <c r="N373" s="109">
        <f>HLOOKUP($A373,Série_histórica!$34:$41,6,0)</f>
        <v>106.31107569826875</v>
      </c>
      <c r="O373" s="109">
        <f>HLOOKUP($A373,Série_histórica!$34:$41,7,0)</f>
        <v>100.06721710235857</v>
      </c>
      <c r="P373" s="109">
        <f>HLOOKUP($A373,Série_histórica!$63:$70,8,0)</f>
        <v>115.73121406055361</v>
      </c>
      <c r="Q373" s="109">
        <f>HLOOKUP($A373,Série_histórica!$63:$70,2,0)</f>
        <v>113.89294982704079</v>
      </c>
      <c r="R373" s="109">
        <f>HLOOKUP($A373,Série_histórica!$63:$70,3,0)</f>
        <v>119.63752555676838</v>
      </c>
      <c r="S373" s="109">
        <f>HLOOKUP($A373,Série_histórica!$63:$70,4,0)</f>
        <v>117.2091212436756</v>
      </c>
      <c r="T373" s="109">
        <f>HLOOKUP($A373,Série_histórica!$63:$70,5,0)</f>
        <v>114.25330687743165</v>
      </c>
      <c r="U373" s="109">
        <f>HLOOKUP($A373,Série_histórica!$63:$70,6,0)</f>
        <v>117.34237802535581</v>
      </c>
      <c r="V373" s="109">
        <f>HLOOKUP($A373,Série_histórica!$63:$70,7,0)</f>
        <v>113.10247285482374</v>
      </c>
    </row>
    <row r="374" spans="1:22" x14ac:dyDescent="0.75">
      <c r="A374" s="110">
        <v>45778</v>
      </c>
      <c r="B374" s="111">
        <f>HLOOKUP($A374,Série_histórica!$5:$12,8,0)</f>
        <v>111.7308676402366</v>
      </c>
      <c r="C374" s="111">
        <f>HLOOKUP($A374,Série_histórica!$5:$12,2,0)</f>
        <v>108.78433180084907</v>
      </c>
      <c r="D374" s="111">
        <f>HLOOKUP($A374,Série_histórica!$5:$12,3,0)</f>
        <v>117.99225629893513</v>
      </c>
      <c r="E374" s="111">
        <f>HLOOKUP($A374,Série_histórica!$5:$12,4,0)</f>
        <v>113.59628064352164</v>
      </c>
      <c r="F374" s="111">
        <f>HLOOKUP($A374,Série_histórica!$5:$12,5,0)</f>
        <v>109.86545463695158</v>
      </c>
      <c r="G374" s="111">
        <f>HLOOKUP($A374,Série_histórica!$5:$12,6,0)</f>
        <v>115.20422033232694</v>
      </c>
      <c r="H374" s="111">
        <f>HLOOKUP($A374,Série_histórica!$5:$12,7,0)</f>
        <v>106.0638185110366</v>
      </c>
      <c r="I374" s="111">
        <f>HLOOKUP($A374,Série_histórica!$34:$41,8,0)</f>
        <v>103.62350165564978</v>
      </c>
      <c r="J374" s="111">
        <f>HLOOKUP($A374,Série_histórica!$34:$41,2,0)</f>
        <v>98.374843946858789</v>
      </c>
      <c r="K374" s="111">
        <f>HLOOKUP($A374,Série_histórica!$34:$41,3,0)</f>
        <v>114.77689928683064</v>
      </c>
      <c r="L374" s="111">
        <f>HLOOKUP($A374,Série_histórica!$34:$41,4,0)</f>
        <v>107.09056155730691</v>
      </c>
      <c r="M374" s="111">
        <f>HLOOKUP($A374,Série_histórica!$34:$41,5,0)</f>
        <v>100.15644175399267</v>
      </c>
      <c r="N374" s="111">
        <f>HLOOKUP($A374,Série_histórica!$34:$41,6,0)</f>
        <v>107.99040936405133</v>
      </c>
      <c r="O374" s="111">
        <f>HLOOKUP($A374,Série_histórica!$34:$41,7,0)</f>
        <v>96.498546973520959</v>
      </c>
      <c r="P374" s="111">
        <f>HLOOKUP($A374,Série_histórica!$63:$70,8,0)</f>
        <v>117.13577829662783</v>
      </c>
      <c r="Q374" s="111">
        <f>HLOOKUP($A374,Série_histórica!$63:$70,2,0)</f>
        <v>115.72399037017594</v>
      </c>
      <c r="R374" s="111">
        <f>HLOOKUP($A374,Série_histórica!$63:$70,3,0)</f>
        <v>120.13582764033811</v>
      </c>
      <c r="S374" s="111">
        <f>HLOOKUP($A374,Série_histórica!$63:$70,4,0)</f>
        <v>117.93342670099814</v>
      </c>
      <c r="T374" s="111">
        <f>HLOOKUP($A374,Série_histórica!$63:$70,5,0)</f>
        <v>116.33812989225753</v>
      </c>
      <c r="U374" s="111">
        <f>HLOOKUP($A374,Série_histórica!$63:$70,6,0)</f>
        <v>120.01342764451071</v>
      </c>
      <c r="V374" s="111">
        <f>HLOOKUP($A374,Série_histórica!$63:$70,7,0)</f>
        <v>112.4406662027137</v>
      </c>
    </row>
    <row r="375" spans="1:22" x14ac:dyDescent="0.75">
      <c r="A375" s="108">
        <v>45809</v>
      </c>
      <c r="B375" s="109">
        <f>HLOOKUP($A375,Série_histórica!$5:$12,8,0)</f>
        <v>112.88651938540033</v>
      </c>
      <c r="C375" s="109">
        <f>HLOOKUP($A375,Série_histórica!$5:$12,2,0)</f>
        <v>111.52780457992644</v>
      </c>
      <c r="D375" s="109">
        <f>HLOOKUP($A375,Série_histórica!$5:$12,3,0)</f>
        <v>115.77378834703227</v>
      </c>
      <c r="E375" s="109">
        <f>HLOOKUP($A375,Série_histórica!$5:$12,4,0)</f>
        <v>117.34729906212488</v>
      </c>
      <c r="F375" s="109">
        <f>HLOOKUP($A375,Série_histórica!$5:$12,5,0)</f>
        <v>108.42573970867576</v>
      </c>
      <c r="G375" s="109">
        <f>HLOOKUP($A375,Série_histórica!$5:$12,6,0)</f>
        <v>116.86483870420174</v>
      </c>
      <c r="H375" s="109">
        <f>HLOOKUP($A375,Série_histórica!$5:$12,7,0)</f>
        <v>106.3955773389348</v>
      </c>
      <c r="I375" s="109">
        <f>HLOOKUP($A375,Série_histórica!$34:$41,8,0)</f>
        <v>107.86267292450668</v>
      </c>
      <c r="J375" s="109">
        <f>HLOOKUP($A375,Série_histórica!$34:$41,2,0)</f>
        <v>104.00770893966717</v>
      </c>
      <c r="K375" s="109">
        <f>HLOOKUP($A375,Série_histórica!$34:$41,3,0)</f>
        <v>116.05447139229061</v>
      </c>
      <c r="L375" s="109">
        <f>HLOOKUP($A375,Série_histórica!$34:$41,4,0)</f>
        <v>112.44025415617116</v>
      </c>
      <c r="M375" s="109">
        <f>HLOOKUP($A375,Série_histórica!$34:$41,5,0)</f>
        <v>103.2850916928422</v>
      </c>
      <c r="N375" s="109">
        <f>HLOOKUP($A375,Série_histórica!$34:$41,6,0)</f>
        <v>112.38424304855745</v>
      </c>
      <c r="O375" s="109">
        <f>HLOOKUP($A375,Série_histórica!$34:$41,7,0)</f>
        <v>100.48537430105542</v>
      </c>
      <c r="P375" s="109">
        <f>HLOOKUP($A375,Série_histórica!$63:$70,8,0)</f>
        <v>116.23575035932942</v>
      </c>
      <c r="Q375" s="109">
        <f>HLOOKUP($A375,Série_histórica!$63:$70,2,0)</f>
        <v>116.54120167343262</v>
      </c>
      <c r="R375" s="109">
        <f>HLOOKUP($A375,Série_histórica!$63:$70,3,0)</f>
        <v>115.58666631686008</v>
      </c>
      <c r="S375" s="109">
        <f>HLOOKUP($A375,Série_histórica!$63:$70,4,0)</f>
        <v>120.61866233276068</v>
      </c>
      <c r="T375" s="109">
        <f>HLOOKUP($A375,Série_histórica!$63:$70,5,0)</f>
        <v>111.85283838589812</v>
      </c>
      <c r="U375" s="109">
        <f>HLOOKUP($A375,Série_histórica!$63:$70,6,0)</f>
        <v>119.85190247463129</v>
      </c>
      <c r="V375" s="109">
        <f>HLOOKUP($A375,Série_histórica!$63:$70,7,0)</f>
        <v>110.33571269752106</v>
      </c>
    </row>
    <row r="376" spans="1:22" x14ac:dyDescent="0.75">
      <c r="A376" s="110">
        <v>45839</v>
      </c>
      <c r="B376" s="111">
        <f>HLOOKUP($A376,Série_histórica!$5:$12,8,0)</f>
        <v>108.93810051816691</v>
      </c>
      <c r="C376" s="111">
        <f>HLOOKUP($A376,Série_histórica!$5:$12,2,0)</f>
        <v>107.52916473851958</v>
      </c>
      <c r="D376" s="111">
        <f>HLOOKUP($A376,Série_histórica!$5:$12,3,0)</f>
        <v>111.93208904991755</v>
      </c>
      <c r="E376" s="111">
        <f>HLOOKUP($A376,Série_histórica!$5:$12,4,0)</f>
        <v>110.38780780890548</v>
      </c>
      <c r="F376" s="111">
        <f>HLOOKUP($A376,Série_histórica!$5:$12,5,0)</f>
        <v>107.48839322742833</v>
      </c>
      <c r="G376" s="111">
        <f>HLOOKUP($A376,Série_histórica!$5:$12,6,0)</f>
        <v>109.77421575868769</v>
      </c>
      <c r="H376" s="111">
        <f>HLOOKUP($A376,Série_histórica!$5:$12,7,0)</f>
        <v>107.57391249415934</v>
      </c>
      <c r="I376" s="111">
        <f>HLOOKUP($A376,Série_histórica!$34:$41,8,0)</f>
        <v>102.71862353455541</v>
      </c>
      <c r="J376" s="111">
        <f>HLOOKUP($A376,Série_histórica!$34:$41,2,0)</f>
        <v>100.01092094887781</v>
      </c>
      <c r="K376" s="111">
        <f>HLOOKUP($A376,Série_histórica!$34:$41,3,0)</f>
        <v>108.47249152912028</v>
      </c>
      <c r="L376" s="111">
        <f>HLOOKUP($A376,Série_histórica!$34:$41,4,0)</f>
        <v>107.16060082014317</v>
      </c>
      <c r="M376" s="111">
        <f>HLOOKUP($A376,Série_histórica!$34:$41,5,0)</f>
        <v>98.276646248967609</v>
      </c>
      <c r="N376" s="111">
        <f>HLOOKUP($A376,Série_histórica!$34:$41,6,0)</f>
        <v>105.53366756949464</v>
      </c>
      <c r="O376" s="111">
        <f>HLOOKUP($A376,Série_histórica!$34:$41,7,0)</f>
        <v>98.125656951233495</v>
      </c>
      <c r="P376" s="111">
        <f>HLOOKUP($A376,Série_histórica!$63:$70,8,0)</f>
        <v>113.08441850724127</v>
      </c>
      <c r="Q376" s="111">
        <f>HLOOKUP($A376,Série_histórica!$63:$70,2,0)</f>
        <v>112.54132726494741</v>
      </c>
      <c r="R376" s="111">
        <f>HLOOKUP($A376,Série_histórica!$63:$70,3,0)</f>
        <v>114.2384873971157</v>
      </c>
      <c r="S376" s="111">
        <f>HLOOKUP($A376,Série_histórica!$63:$70,4,0)</f>
        <v>112.53927913474701</v>
      </c>
      <c r="T376" s="111">
        <f>HLOOKUP($A376,Série_histórica!$63:$70,5,0)</f>
        <v>113.62955787973551</v>
      </c>
      <c r="U376" s="111">
        <f>HLOOKUP($A376,Série_histórica!$63:$70,6,0)</f>
        <v>112.60124788481637</v>
      </c>
      <c r="V376" s="111">
        <f>HLOOKUP($A376,Série_histórica!$63:$70,7,0)</f>
        <v>113.87274952277659</v>
      </c>
    </row>
    <row r="377" spans="1:22" x14ac:dyDescent="0.75">
      <c r="A377" s="108">
        <v>45870</v>
      </c>
      <c r="B377" s="109">
        <f>HLOOKUP($A377,Série_histórica!$5:$12,8,0)</f>
        <v>111.87872818773744</v>
      </c>
      <c r="C377" s="109">
        <f>HLOOKUP($A377,Série_histórica!$5:$12,2,0)</f>
        <v>109.55861801271219</v>
      </c>
      <c r="D377" s="109">
        <f>HLOOKUP($A377,Série_histórica!$5:$12,3,0)</f>
        <v>116.80896230966614</v>
      </c>
      <c r="E377" s="109">
        <f>HLOOKUP($A377,Série_histórica!$5:$12,4,0)</f>
        <v>112.95590801236082</v>
      </c>
      <c r="F377" s="109">
        <f>HLOOKUP($A377,Série_histórica!$5:$12,5,0)</f>
        <v>110.80154836311408</v>
      </c>
      <c r="G377" s="109">
        <f>HLOOKUP($A377,Série_histórica!$5:$12,6,0)</f>
        <v>116.28284869943585</v>
      </c>
      <c r="H377" s="109">
        <f>HLOOKUP($A377,Série_histórica!$5:$12,7,0)</f>
        <v>104.69305787917691</v>
      </c>
      <c r="I377" s="109">
        <f>HLOOKUP($A377,Série_histórica!$34:$41,8,0)</f>
        <v>108.09070738458624</v>
      </c>
      <c r="J377" s="109">
        <f>HLOOKUP($A377,Série_histórica!$34:$41,2,0)</f>
        <v>103.77809067112415</v>
      </c>
      <c r="K377" s="109">
        <f>HLOOKUP($A377,Série_histórica!$34:$41,3,0)</f>
        <v>117.25501790069322</v>
      </c>
      <c r="L377" s="109">
        <f>HLOOKUP($A377,Série_histórica!$34:$41,4,0)</f>
        <v>112.01268774354308</v>
      </c>
      <c r="M377" s="109">
        <f>HLOOKUP($A377,Série_histórica!$34:$41,5,0)</f>
        <v>104.16872702562942</v>
      </c>
      <c r="N377" s="109">
        <f>HLOOKUP($A377,Série_histórica!$34:$41,6,0)</f>
        <v>114.83521878923128</v>
      </c>
      <c r="O377" s="109">
        <f>HLOOKUP($A377,Série_histórica!$34:$41,7,0)</f>
        <v>97.086504566481182</v>
      </c>
      <c r="P377" s="109">
        <f>HLOOKUP($A377,Série_histórica!$63:$70,8,0)</f>
        <v>114.40407538983827</v>
      </c>
      <c r="Q377" s="109">
        <f>HLOOKUP($A377,Série_histórica!$63:$70,2,0)</f>
        <v>113.41230290710421</v>
      </c>
      <c r="R377" s="109">
        <f>HLOOKUP($A377,Série_histórica!$63:$70,3,0)</f>
        <v>116.51159191564807</v>
      </c>
      <c r="S377" s="109">
        <f>HLOOKUP($A377,Série_histórica!$63:$70,4,0)</f>
        <v>113.58472152490599</v>
      </c>
      <c r="T377" s="109">
        <f>HLOOKUP($A377,Série_histórica!$63:$70,5,0)</f>
        <v>115.22342925477051</v>
      </c>
      <c r="U377" s="109">
        <f>HLOOKUP($A377,Série_histórica!$63:$70,6,0)</f>
        <v>117.24793530623886</v>
      </c>
      <c r="V377" s="109">
        <f>HLOOKUP($A377,Série_histórica!$63:$70,7,0)</f>
        <v>109.76409342097406</v>
      </c>
    </row>
    <row r="378" spans="1:22" x14ac:dyDescent="0.75">
      <c r="A378" s="110">
        <v>45901</v>
      </c>
      <c r="B378" s="111">
        <f>HLOOKUP($A378,Série_histórica!$5:$12,8,0)</f>
        <v>110.20226819438362</v>
      </c>
      <c r="C378" s="111">
        <f>HLOOKUP($A378,Série_histórica!$5:$12,2,0)</f>
        <v>107.07380226680183</v>
      </c>
      <c r="D378" s="111">
        <f>HLOOKUP($A378,Série_histórica!$5:$12,3,0)</f>
        <v>116.85025829049482</v>
      </c>
      <c r="E378" s="111">
        <f>HLOOKUP($A378,Série_histórica!$5:$12,4,0)</f>
        <v>114.71948605966972</v>
      </c>
      <c r="F378" s="111">
        <f>HLOOKUP($A378,Série_histórica!$5:$12,5,0)</f>
        <v>105.68505032909748</v>
      </c>
      <c r="G378" s="111">
        <f>HLOOKUP($A378,Série_histórica!$5:$12,6,0)</f>
        <v>114.54326246605937</v>
      </c>
      <c r="H378" s="111">
        <f>HLOOKUP($A378,Série_histórica!$5:$12,7,0)</f>
        <v>103.11959333007049</v>
      </c>
      <c r="I378" s="111">
        <f>HLOOKUP($A378,Série_histórica!$34:$41,8,0)</f>
        <v>105.76970180213085</v>
      </c>
      <c r="J378" s="111">
        <f>HLOOKUP($A378,Série_histórica!$34:$41,2,0)</f>
        <v>100.12451000387422</v>
      </c>
      <c r="K378" s="111">
        <f>HLOOKUP($A378,Série_histórica!$34:$41,3,0)</f>
        <v>117.76573437342618</v>
      </c>
      <c r="L378" s="111">
        <f>HLOOKUP($A378,Série_histórica!$34:$41,4,0)</f>
        <v>112.05550827196521</v>
      </c>
      <c r="M378" s="111">
        <f>HLOOKUP($A378,Série_histórica!$34:$41,5,0)</f>
        <v>99.483895332296498</v>
      </c>
      <c r="N378" s="111">
        <f>HLOOKUP($A378,Série_histórica!$34:$41,6,0)</f>
        <v>112.65938038357024</v>
      </c>
      <c r="O378" s="111">
        <f>HLOOKUP($A378,Série_histórica!$34:$41,7,0)</f>
        <v>94.528647274519216</v>
      </c>
      <c r="P378" s="111">
        <f>HLOOKUP($A378,Série_histórica!$63:$70,8,0)</f>
        <v>113.15731245588545</v>
      </c>
      <c r="Q378" s="111">
        <f>HLOOKUP($A378,Série_histórica!$63:$70,2,0)</f>
        <v>111.70666377542027</v>
      </c>
      <c r="R378" s="111">
        <f>HLOOKUP($A378,Série_histórica!$63:$70,3,0)</f>
        <v>116.23994090187394</v>
      </c>
      <c r="S378" s="111">
        <f>HLOOKUP($A378,Série_histórica!$63:$70,4,0)</f>
        <v>116.49547125147274</v>
      </c>
      <c r="T378" s="111">
        <f>HLOOKUP($A378,Série_histórica!$63:$70,5,0)</f>
        <v>109.81915366029813</v>
      </c>
      <c r="U378" s="111">
        <f>HLOOKUP($A378,Série_histórica!$63:$70,6,0)</f>
        <v>115.79918385438548</v>
      </c>
      <c r="V378" s="111">
        <f>HLOOKUP($A378,Série_histórica!$63:$70,7,0)</f>
        <v>108.846890700438</v>
      </c>
    </row>
    <row r="379" spans="1:22" x14ac:dyDescent="0.75">
      <c r="A379" s="108">
        <v>45931</v>
      </c>
      <c r="B379" s="109">
        <f>HLOOKUP($A379,Série_histórica!$5:$12,8,0)</f>
        <v>113.63372817499604</v>
      </c>
      <c r="C379" s="109">
        <f>HLOOKUP($A379,Série_histórica!$5:$12,2,0)</f>
        <v>111.26020431265405</v>
      </c>
      <c r="D379" s="109">
        <f>HLOOKUP($A379,Série_histórica!$5:$12,3,0)</f>
        <v>118.67746638247272</v>
      </c>
      <c r="E379" s="109">
        <f>HLOOKUP($A379,Série_histórica!$5:$12,4,0)</f>
        <v>117.43307711313741</v>
      </c>
      <c r="F379" s="109">
        <f>HLOOKUP($A379,Série_histórica!$5:$12,5,0)</f>
        <v>109.83437923685463</v>
      </c>
      <c r="G379" s="109">
        <f>HLOOKUP($A379,Série_histórica!$5:$12,6,0)</f>
        <v>116.10045120104694</v>
      </c>
      <c r="H379" s="109">
        <f>HLOOKUP($A379,Série_histórica!$5:$12,7,0)</f>
        <v>109.60907481670242</v>
      </c>
      <c r="I379" s="109">
        <f>HLOOKUP($A379,Série_histórica!$34:$41,8,0)</f>
        <v>109.45851759818731</v>
      </c>
      <c r="J379" s="109">
        <f>HLOOKUP($A379,Série_histórica!$34:$41,2,0)</f>
        <v>104.71659105501959</v>
      </c>
      <c r="K379" s="109">
        <f>HLOOKUP($A379,Série_histórica!$34:$41,3,0)</f>
        <v>119.53511150241873</v>
      </c>
      <c r="L379" s="109">
        <f>HLOOKUP($A379,Série_histórica!$34:$41,4,0)</f>
        <v>114.58638307661521</v>
      </c>
      <c r="M379" s="109">
        <f>HLOOKUP($A379,Série_histórica!$34:$41,5,0)</f>
        <v>104.33065211975945</v>
      </c>
      <c r="N379" s="109">
        <f>HLOOKUP($A379,Série_histórica!$34:$41,6,0)</f>
        <v>113.92502756011619</v>
      </c>
      <c r="O379" s="109">
        <f>HLOOKUP($A379,Série_histórica!$34:$41,7,0)</f>
        <v>102.17105397609286</v>
      </c>
      <c r="P379" s="109">
        <f>HLOOKUP($A379,Série_histórica!$63:$70,8,0)</f>
        <v>116.41720189286849</v>
      </c>
      <c r="Q379" s="109">
        <f>HLOOKUP($A379,Série_histórica!$63:$70,2,0)</f>
        <v>115.62261315107702</v>
      </c>
      <c r="R379" s="109">
        <f>HLOOKUP($A379,Série_histórica!$63:$70,3,0)</f>
        <v>118.1057029691754</v>
      </c>
      <c r="S379" s="109">
        <f>HLOOKUP($A379,Série_histórica!$63:$70,4,0)</f>
        <v>119.33087313748557</v>
      </c>
      <c r="T379" s="109">
        <f>HLOOKUP($A379,Série_histórica!$63:$70,5,0)</f>
        <v>113.50353064825141</v>
      </c>
      <c r="U379" s="109">
        <f>HLOOKUP($A379,Série_histórica!$63:$70,6,0)</f>
        <v>117.5507336283341</v>
      </c>
      <c r="V379" s="109">
        <f>HLOOKUP($A379,Série_histórica!$63:$70,7,0)</f>
        <v>114.56775537710882</v>
      </c>
    </row>
    <row r="380" spans="1:22" x14ac:dyDescent="0.75">
      <c r="A380" s="110">
        <v>45962</v>
      </c>
      <c r="B380" s="111">
        <f>HLOOKUP($A380,Série_histórica!$5:$12,8,0)</f>
        <v>118.65144926603709</v>
      </c>
      <c r="C380" s="111">
        <f>HLOOKUP($A380,Série_histórica!$5:$12,2,0)</f>
        <v>115.94202666056535</v>
      </c>
      <c r="D380" s="111">
        <f>HLOOKUP($A380,Série_histórica!$5:$12,3,0)</f>
        <v>124.40897230266459</v>
      </c>
      <c r="E380" s="111">
        <f>HLOOKUP($A380,Série_histórica!$5:$12,4,0)</f>
        <v>123.75882402663842</v>
      </c>
      <c r="F380" s="111">
        <f>HLOOKUP($A380,Série_histórica!$5:$12,5,0)</f>
        <v>113.54407450543576</v>
      </c>
      <c r="G380" s="111">
        <f>HLOOKUP($A380,Série_histórica!$5:$12,6,0)</f>
        <v>121.01658115647903</v>
      </c>
      <c r="H380" s="111">
        <f>HLOOKUP($A380,Série_histórica!$5:$12,7,0)</f>
        <v>114.79254986584237</v>
      </c>
      <c r="I380" s="111">
        <f>HLOOKUP($A380,Série_histórica!$34:$41,8,0)</f>
        <v>114.00321377335186</v>
      </c>
      <c r="J380" s="111">
        <f>HLOOKUP($A380,Série_histórica!$34:$41,2,0)</f>
        <v>109.33202897578428</v>
      </c>
      <c r="K380" s="111">
        <f>HLOOKUP($A380,Série_histórica!$34:$41,3,0)</f>
        <v>123.92948146818306</v>
      </c>
      <c r="L380" s="111">
        <f>HLOOKUP($A380,Série_histórica!$34:$41,4,0)</f>
        <v>119.11696122348903</v>
      </c>
      <c r="M380" s="111">
        <f>HLOOKUP($A380,Série_histórica!$34:$41,5,0)</f>
        <v>108.88946632321473</v>
      </c>
      <c r="N380" s="111">
        <f>HLOOKUP($A380,Série_histórica!$34:$41,6,0)</f>
        <v>116.31925069396891</v>
      </c>
      <c r="O380" s="111">
        <f>HLOOKUP($A380,Série_histórica!$34:$41,7,0)</f>
        <v>110.22441669234514</v>
      </c>
      <c r="P380" s="111">
        <f>HLOOKUP($A380,Série_histórica!$63:$70,8,0)</f>
        <v>121.75027292782725</v>
      </c>
      <c r="Q380" s="111">
        <f>HLOOKUP($A380,Série_histórica!$63:$70,2,0)</f>
        <v>120.34869178375271</v>
      </c>
      <c r="R380" s="111">
        <f>HLOOKUP($A380,Série_histórica!$63:$70,3,0)</f>
        <v>124.72863285898559</v>
      </c>
      <c r="S380" s="111">
        <f>HLOOKUP($A380,Série_histórica!$63:$70,4,0)</f>
        <v>126.853399228738</v>
      </c>
      <c r="T380" s="111">
        <f>HLOOKUP($A380,Série_histórica!$63:$70,5,0)</f>
        <v>116.64714662691647</v>
      </c>
      <c r="U380" s="111">
        <f>HLOOKUP($A380,Série_histórica!$63:$70,6,0)</f>
        <v>124.14813479815246</v>
      </c>
      <c r="V380" s="111">
        <f>HLOOKUP($A380,Série_histórica!$63:$70,7,0)</f>
        <v>117.83797198150718</v>
      </c>
    </row>
    <row r="381" spans="1:22" x14ac:dyDescent="0.75">
      <c r="A381" s="108">
        <v>45992</v>
      </c>
      <c r="B381" s="109">
        <f>HLOOKUP($A381,Série_histórica!$5:$12,8,0)</f>
        <v>124.46047747901666</v>
      </c>
      <c r="C381" s="109">
        <f>HLOOKUP($A381,Série_histórica!$5:$12,2,0)</f>
        <v>121.41053511728106</v>
      </c>
      <c r="D381" s="109">
        <f>HLOOKUP($A381,Série_histórica!$5:$12,3,0)</f>
        <v>130.94160499770487</v>
      </c>
      <c r="E381" s="109">
        <f>HLOOKUP($A381,Série_histórica!$5:$12,4,0)</f>
        <v>126.53770955841362</v>
      </c>
      <c r="F381" s="109">
        <f>HLOOKUP($A381,Série_histórica!$5:$12,5,0)</f>
        <v>122.38324539961968</v>
      </c>
      <c r="G381" s="109">
        <f>HLOOKUP($A381,Série_histórica!$5:$12,6,0)</f>
        <v>128.63404246619834</v>
      </c>
      <c r="H381" s="109">
        <f>HLOOKUP($A381,Série_histórica!$5:$12,7,0)</f>
        <v>117.65097671045707</v>
      </c>
      <c r="I381" s="109">
        <f>HLOOKUP($A381,Série_histórica!$34:$41,8,0)</f>
        <v>121.62813895921275</v>
      </c>
      <c r="J381" s="109">
        <f>HLOOKUP($A381,Série_histórica!$34:$41,2,0)</f>
        <v>117.09368622056522</v>
      </c>
      <c r="K381" s="109">
        <f>HLOOKUP($A381,Série_histórica!$34:$41,3,0)</f>
        <v>131.26385102883873</v>
      </c>
      <c r="L381" s="109">
        <f>HLOOKUP($A381,Série_histórica!$34:$41,4,0)</f>
        <v>126.63344311197756</v>
      </c>
      <c r="M381" s="109">
        <f>HLOOKUP($A381,Série_histórica!$34:$41,5,0)</f>
        <v>116.62283480644794</v>
      </c>
      <c r="N381" s="109">
        <f>HLOOKUP($A381,Série_histórica!$34:$41,6,0)</f>
        <v>127.22804546260279</v>
      </c>
      <c r="O381" s="109">
        <f>HLOOKUP($A381,Série_histórica!$34:$41,7,0)</f>
        <v>112.49144940105002</v>
      </c>
      <c r="P381" s="109">
        <f>HLOOKUP($A381,Série_histórica!$63:$70,8,0)</f>
        <v>126.34870315888595</v>
      </c>
      <c r="Q381" s="109">
        <f>HLOOKUP($A381,Série_histórica!$63:$70,2,0)</f>
        <v>124.28843438175825</v>
      </c>
      <c r="R381" s="109">
        <f>HLOOKUP($A381,Série_histórica!$63:$70,3,0)</f>
        <v>130.72677431028228</v>
      </c>
      <c r="S381" s="109">
        <f>HLOOKUP($A381,Série_histórica!$63:$70,4,0)</f>
        <v>126.47388718937101</v>
      </c>
      <c r="T381" s="109">
        <f>HLOOKUP($A381,Série_histórica!$63:$70,5,0)</f>
        <v>126.22351912840087</v>
      </c>
      <c r="U381" s="109">
        <f>HLOOKUP($A381,Série_histórica!$63:$70,6,0)</f>
        <v>129.57137380192873</v>
      </c>
      <c r="V381" s="109">
        <f>HLOOKUP($A381,Série_histórica!$63:$70,7,0)</f>
        <v>121.0906615833951</v>
      </c>
    </row>
    <row r="382" spans="1:22" x14ac:dyDescent="0.75">
      <c r="A382" s="110">
        <v>46023</v>
      </c>
      <c r="B382" s="111">
        <f>HLOOKUP($A382,Série_histórica!$5:$12,8,0)</f>
        <v>127.38789724705734</v>
      </c>
      <c r="C382" s="111">
        <f>HLOOKUP($A382,Série_histórica!$5:$12,2,0)</f>
        <v>125.33412896093319</v>
      </c>
      <c r="D382" s="111">
        <f>HLOOKUP($A382,Série_histórica!$5:$12,3,0)</f>
        <v>131.75215485507115</v>
      </c>
      <c r="E382" s="111">
        <f>HLOOKUP($A382,Série_histórica!$5:$12,4,0)</f>
        <v>129.76523222739183</v>
      </c>
      <c r="F382" s="111">
        <f>HLOOKUP($A382,Série_histórica!$5:$12,5,0)</f>
        <v>125.01056226672286</v>
      </c>
      <c r="G382" s="111">
        <f>HLOOKUP($A382,Série_histórica!$5:$12,6,0)</f>
        <v>131.54008290167289</v>
      </c>
      <c r="H382" s="111">
        <f>HLOOKUP($A382,Série_histórica!$5:$12,7,0)</f>
        <v>120.61327854742144</v>
      </c>
      <c r="I382" s="111">
        <f>HLOOKUP($A382,Série_histórica!$34:$41,8,0)</f>
        <v>125.58205457825024</v>
      </c>
      <c r="J382" s="111">
        <f>HLOOKUP($A382,Série_histórica!$34:$41,2,0)</f>
        <v>123.96130913954499</v>
      </c>
      <c r="K382" s="111">
        <f>HLOOKUP($A382,Série_histórica!$34:$41,3,0)</f>
        <v>129.0261386354988</v>
      </c>
      <c r="L382" s="111">
        <f>HLOOKUP($A382,Série_histórica!$34:$41,4,0)</f>
        <v>130.49133117438464</v>
      </c>
      <c r="M382" s="111">
        <f>HLOOKUP($A382,Série_histórica!$34:$41,5,0)</f>
        <v>120.6727779821158</v>
      </c>
      <c r="N382" s="111">
        <f>HLOOKUP($A382,Série_histórica!$34:$41,6,0)</f>
        <v>130.99264836804113</v>
      </c>
      <c r="O382" s="111">
        <f>HLOOKUP($A382,Série_histórica!$34:$41,7,0)</f>
        <v>116.75424365806506</v>
      </c>
      <c r="P382" s="111">
        <f>HLOOKUP($A382,Série_histórica!$63:$70,8,0)</f>
        <v>128.59179235959542</v>
      </c>
      <c r="Q382" s="111">
        <f>HLOOKUP($A382,Série_histórica!$63:$70,2,0)</f>
        <v>126.24934217519198</v>
      </c>
      <c r="R382" s="111">
        <f>HLOOKUP($A382,Série_histórica!$63:$70,3,0)</f>
        <v>133.56949900145273</v>
      </c>
      <c r="S382" s="111">
        <f>HLOOKUP($A382,Série_histórica!$63:$70,4,0)</f>
        <v>129.28116626272993</v>
      </c>
      <c r="T382" s="111">
        <f>HLOOKUP($A382,Série_histórica!$63:$70,5,0)</f>
        <v>127.90241845646092</v>
      </c>
      <c r="U382" s="111">
        <f>HLOOKUP($A382,Série_histórica!$63:$70,6,0)</f>
        <v>131.90503925742743</v>
      </c>
      <c r="V382" s="111">
        <f>HLOOKUP($A382,Série_histórica!$63:$70,7,0)</f>
        <v>123.185968473659</v>
      </c>
    </row>
    <row r="383" spans="1:22" x14ac:dyDescent="0.75">
      <c r="A383" s="108">
        <v>46054</v>
      </c>
      <c r="B383" s="109">
        <f>HLOOKUP($A383,Série_histórica!$5:$12,8,0)</f>
        <v>127.39056989237103</v>
      </c>
      <c r="C383" s="109">
        <f>HLOOKUP($A383,Série_histórica!$5:$12,2,0)</f>
        <v>125.07920615244902</v>
      </c>
      <c r="D383" s="109">
        <f>HLOOKUP($A383,Série_histórica!$5:$12,3,0)</f>
        <v>132.30221783970529</v>
      </c>
      <c r="E383" s="109">
        <f>HLOOKUP($A383,Série_histórica!$5:$12,4,0)</f>
        <v>130.91773017668038</v>
      </c>
      <c r="F383" s="109">
        <f>HLOOKUP($A383,Série_histórica!$5:$12,5,0)</f>
        <v>123.86340960806169</v>
      </c>
      <c r="G383" s="109">
        <f>HLOOKUP($A383,Série_histórica!$5:$12,6,0)</f>
        <v>129.93843223498692</v>
      </c>
      <c r="H383" s="109">
        <f>HLOOKUP($A383,Série_histórica!$5:$12,7,0)</f>
        <v>123.23353133336613</v>
      </c>
      <c r="I383" s="109">
        <f>HLOOKUP($A383,Série_histórica!$34:$41,8,0)</f>
        <v>120.98102018722406</v>
      </c>
      <c r="J383" s="109">
        <f>HLOOKUP($A383,Série_histórica!$34:$41,2,0)</f>
        <v>117.0371905917907</v>
      </c>
      <c r="K383" s="109">
        <f>HLOOKUP($A383,Série_histórica!$34:$41,3,0)</f>
        <v>129.36165807751993</v>
      </c>
      <c r="L383" s="109">
        <f>HLOOKUP($A383,Série_histórica!$34:$41,4,0)</f>
        <v>126.50264115413981</v>
      </c>
      <c r="M383" s="109">
        <f>HLOOKUP($A383,Série_histórica!$34:$41,5,0)</f>
        <v>115.45939922030833</v>
      </c>
      <c r="N383" s="109">
        <f>HLOOKUP($A383,Série_histórica!$34:$41,6,0)</f>
        <v>123.41211457743263</v>
      </c>
      <c r="O383" s="109">
        <f>HLOOKUP($A383,Série_histórica!$34:$41,7,0)</f>
        <v>117.01449776109428</v>
      </c>
      <c r="P383" s="109">
        <f>HLOOKUP($A383,Série_histórica!$63:$70,8,0)</f>
        <v>131.66360302913566</v>
      </c>
      <c r="Q383" s="109">
        <f>HLOOKUP($A383,Série_histórica!$63:$70,2,0)</f>
        <v>130.44054985955458</v>
      </c>
      <c r="R383" s="109">
        <f>HLOOKUP($A383,Série_histórica!$63:$70,3,0)</f>
        <v>134.26259101449548</v>
      </c>
      <c r="S383" s="109">
        <f>HLOOKUP($A383,Série_histórica!$63:$70,4,0)</f>
        <v>133.86112285837405</v>
      </c>
      <c r="T383" s="109">
        <f>HLOOKUP($A383,Série_histórica!$63:$70,5,0)</f>
        <v>129.46608319989727</v>
      </c>
      <c r="U383" s="109">
        <f>HLOOKUP($A383,Série_histórica!$63:$70,6,0)</f>
        <v>134.28931067335645</v>
      </c>
      <c r="V383" s="109">
        <f>HLOOKUP($A383,Série_histórica!$63:$70,7,0)</f>
        <v>127.37955371488071</v>
      </c>
    </row>
    <row r="384" spans="1:22" x14ac:dyDescent="0.75">
      <c r="A384" s="110">
        <v>46082</v>
      </c>
      <c r="B384" s="111">
        <f>HLOOKUP($A384,Série_histórica!$5:$12,8,0)</f>
        <v>125.86914761568588</v>
      </c>
      <c r="C384" s="111">
        <f>HLOOKUP($A384,Série_histórica!$5:$12,2,0)</f>
        <v>122.83850899136796</v>
      </c>
      <c r="D384" s="111">
        <f>HLOOKUP($A384,Série_histórica!$5:$12,3,0)</f>
        <v>132.30925469236143</v>
      </c>
      <c r="E384" s="111">
        <f>HLOOKUP($A384,Série_histórica!$5:$12,4,0)</f>
        <v>126.10476510007388</v>
      </c>
      <c r="F384" s="111">
        <f>HLOOKUP($A384,Série_histórica!$5:$12,5,0)</f>
        <v>125.63353013129783</v>
      </c>
      <c r="G384" s="111">
        <f>HLOOKUP($A384,Série_histórica!$5:$12,6,0)</f>
        <v>129.42382210634898</v>
      </c>
      <c r="H384" s="111">
        <f>HLOOKUP($A384,Série_histórica!$5:$12,7,0)</f>
        <v>120.06941555197234</v>
      </c>
      <c r="I384" s="111">
        <f>HLOOKUP($A384,Série_histórica!$34:$41,8,0)</f>
        <v>121.41907955208836</v>
      </c>
      <c r="J384" s="111">
        <f>HLOOKUP($A384,Série_histórica!$34:$41,2,0)</f>
        <v>115.73568114241712</v>
      </c>
      <c r="K384" s="111">
        <f>HLOOKUP($A384,Série_histórica!$34:$41,3,0)</f>
        <v>133.49630117263973</v>
      </c>
      <c r="L384" s="111">
        <f>HLOOKUP($A384,Série_histórica!$34:$41,4,0)</f>
        <v>120.14872327900854</v>
      </c>
      <c r="M384" s="111">
        <f>HLOOKUP($A384,Série_histórica!$34:$41,5,0)</f>
        <v>122.68943582516819</v>
      </c>
      <c r="N384" s="111">
        <f>HLOOKUP($A384,Série_histórica!$34:$41,6,0)</f>
        <v>125.05589332225126</v>
      </c>
      <c r="O384" s="111">
        <f>HLOOKUP($A384,Série_histórica!$34:$41,7,0)</f>
        <v>115.48533076919099</v>
      </c>
      <c r="P384" s="111">
        <f>HLOOKUP($A384,Série_histórica!$63:$70,8,0)</f>
        <v>128.83585965808422</v>
      </c>
      <c r="Q384" s="111">
        <f>HLOOKUP($A384,Série_histórica!$63:$70,2,0)</f>
        <v>127.57372755733518</v>
      </c>
      <c r="R384" s="111">
        <f>HLOOKUP($A384,Série_histórica!$63:$70,3,0)</f>
        <v>131.51789037217586</v>
      </c>
      <c r="S384" s="111">
        <f>HLOOKUP($A384,Série_histórica!$63:$70,4,0)</f>
        <v>130.0754596474508</v>
      </c>
      <c r="T384" s="111">
        <f>HLOOKUP($A384,Série_histórica!$63:$70,5,0)</f>
        <v>127.59625966871756</v>
      </c>
      <c r="U384" s="111">
        <f>HLOOKUP($A384,Série_histórica!$63:$70,6,0)</f>
        <v>132.33577462908079</v>
      </c>
      <c r="V384" s="111">
        <f>HLOOKUP($A384,Série_histórica!$63:$70,7,0)</f>
        <v>123.12547207382654</v>
      </c>
    </row>
    <row r="385" spans="1:22" x14ac:dyDescent="0.75">
      <c r="A385" s="108">
        <v>46113</v>
      </c>
      <c r="B385" s="109">
        <f>HLOOKUP($A385,Série_histórica!$5:$12,8,0)</f>
        <v>121.06395061119164</v>
      </c>
      <c r="C385" s="109">
        <f>HLOOKUP($A385,Série_histórica!$5:$12,2,0)</f>
        <v>119.67270130181275</v>
      </c>
      <c r="D385" s="109">
        <f>HLOOKUP($A385,Série_histórica!$5:$12,3,0)</f>
        <v>124.02035539362187</v>
      </c>
      <c r="E385" s="109">
        <f>HLOOKUP($A385,Série_histórica!$5:$12,4,0)</f>
        <v>124.30429153282839</v>
      </c>
      <c r="F385" s="109">
        <f>HLOOKUP($A385,Série_histórica!$5:$12,5,0)</f>
        <v>117.82360968955493</v>
      </c>
      <c r="G385" s="109">
        <f>HLOOKUP($A385,Série_histórica!$5:$12,6,0)</f>
        <v>121.33292938161313</v>
      </c>
      <c r="H385" s="109">
        <f>HLOOKUP($A385,Série_histórica!$5:$12,7,0)</f>
        <v>120.62509051208296</v>
      </c>
      <c r="I385" s="109">
        <f>HLOOKUP($A385,Série_histórica!$34:$41,8,0)</f>
        <v>119.07905776049338</v>
      </c>
      <c r="J385" s="109">
        <f>HLOOKUP($A385,Série_histórica!$34:$41,2,0)</f>
        <v>114.55303492085687</v>
      </c>
      <c r="K385" s="109">
        <f>HLOOKUP($A385,Série_histórica!$34:$41,3,0)</f>
        <v>128.69685629472093</v>
      </c>
      <c r="L385" s="109">
        <f>HLOOKUP($A385,Série_histórica!$34:$41,4,0)</f>
        <v>122.11672050687132</v>
      </c>
      <c r="M385" s="109">
        <f>HLOOKUP($A385,Série_histórica!$34:$41,5,0)</f>
        <v>116.04139501411547</v>
      </c>
      <c r="N385" s="109">
        <f>HLOOKUP($A385,Série_histórica!$34:$41,6,0)</f>
        <v>121.58525558026602</v>
      </c>
      <c r="O385" s="109">
        <f>HLOOKUP($A385,Série_histórica!$34:$41,7,0)</f>
        <v>114.98999815981171</v>
      </c>
      <c r="P385" s="109">
        <f>HLOOKUP($A385,Série_histórica!$63:$70,8,0)</f>
        <v>122.38721251165718</v>
      </c>
      <c r="Q385" s="109">
        <f>HLOOKUP($A385,Série_histórica!$63:$70,2,0)</f>
        <v>123.08581222245</v>
      </c>
      <c r="R385" s="109">
        <f>HLOOKUP($A385,Série_histórica!$63:$70,3,0)</f>
        <v>120.90268812622246</v>
      </c>
      <c r="S385" s="109">
        <f>HLOOKUP($A385,Série_histórica!$63:$70,4,0)</f>
        <v>125.76267221679977</v>
      </c>
      <c r="T385" s="109">
        <f>HLOOKUP($A385,Série_histórica!$63:$70,5,0)</f>
        <v>119.01175280651459</v>
      </c>
      <c r="U385" s="109">
        <f>HLOOKUP($A385,Série_histórica!$63:$70,6,0)</f>
        <v>121.16471191584452</v>
      </c>
      <c r="V385" s="109">
        <f>HLOOKUP($A385,Série_histórica!$63:$70,7,0)</f>
        <v>124.38181874693048</v>
      </c>
    </row>
    <row r="386" spans="1:22" x14ac:dyDescent="0.75">
      <c r="A386" s="110">
        <v>46143</v>
      </c>
      <c r="B386" s="111">
        <f>HLOOKUP($A386,Série_histórica!$5:$12,8,0)</f>
        <v>120.55475251388498</v>
      </c>
      <c r="C386" s="111">
        <f>HLOOKUP($A386,Série_histórica!$5:$12,2,0)</f>
        <v>118.91531261214466</v>
      </c>
      <c r="D386" s="111">
        <f>HLOOKUP($A386,Série_histórica!$5:$12,3,0)</f>
        <v>124.0385623050831</v>
      </c>
      <c r="E386" s="111">
        <f>HLOOKUP($A386,Série_histórica!$5:$12,4,0)</f>
        <v>122.53128164478839</v>
      </c>
      <c r="F386" s="111">
        <f>HLOOKUP($A386,Série_histórica!$5:$12,5,0)</f>
        <v>118.57822338298153</v>
      </c>
      <c r="G386" s="111">
        <f>HLOOKUP($A386,Série_histórica!$5:$12,6,0)</f>
        <v>123.31454377213041</v>
      </c>
      <c r="H386" s="111">
        <f>HLOOKUP($A386,Série_histórica!$5:$12,7,0)</f>
        <v>116.05193519780032</v>
      </c>
      <c r="I386" s="111">
        <f>HLOOKUP($A386,Série_histórica!$34:$41,8,0)</f>
        <v>112.43942698810052</v>
      </c>
      <c r="J386" s="111">
        <f>HLOOKUP($A386,Série_histórica!$34:$41,2,0)</f>
        <v>109.01267484395589</v>
      </c>
      <c r="K386" s="111">
        <f>HLOOKUP($A386,Série_histórica!$34:$41,3,0)</f>
        <v>119.72127529440779</v>
      </c>
      <c r="L386" s="111">
        <f>HLOOKUP($A386,Série_histórica!$34:$41,4,0)</f>
        <v>115.75297852549949</v>
      </c>
      <c r="M386" s="111">
        <f>HLOOKUP($A386,Série_histórica!$34:$41,5,0)</f>
        <v>109.12587545070151</v>
      </c>
      <c r="N386" s="111">
        <f>HLOOKUP($A386,Série_histórica!$34:$41,6,0)</f>
        <v>116.02573020443403</v>
      </c>
      <c r="O386" s="111">
        <f>HLOOKUP($A386,Série_histórica!$34:$41,7,0)</f>
        <v>106.58809016145106</v>
      </c>
      <c r="P386" s="111">
        <f>HLOOKUP($A386,Série_histórica!$63:$70,8,0)</f>
        <v>125.9649695310746</v>
      </c>
      <c r="Q386" s="111">
        <f>HLOOKUP($A386,Série_histórica!$63:$70,2,0)</f>
        <v>125.5170711242705</v>
      </c>
      <c r="R386" s="111">
        <f>HLOOKUP($A386,Série_histórica!$63:$70,3,0)</f>
        <v>126.91675364553332</v>
      </c>
      <c r="S386" s="111">
        <f>HLOOKUP($A386,Série_histórica!$63:$70,4,0)</f>
        <v>127.050150390981</v>
      </c>
      <c r="T386" s="111">
        <f>HLOOKUP($A386,Série_histórica!$63:$70,5,0)</f>
        <v>124.87978867116821</v>
      </c>
      <c r="U386" s="111">
        <f>HLOOKUP($A386,Série_histórica!$63:$70,6,0)</f>
        <v>128.17375281726132</v>
      </c>
      <c r="V386" s="111">
        <f>HLOOKUP($A386,Série_histórica!$63:$70,7,0)</f>
        <v>122.36116522203315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8</vt:i4>
      </vt:variant>
    </vt:vector>
  </HeadingPairs>
  <TitlesOfParts>
    <vt:vector size="8" baseType="lpstr">
      <vt:lpstr>Resumo</vt:lpstr>
      <vt:lpstr>QUESTÕES</vt:lpstr>
      <vt:lpstr>Série_histórica</vt:lpstr>
      <vt:lpstr>tabela do mês</vt:lpstr>
      <vt:lpstr>TAB_original</vt:lpstr>
      <vt:lpstr>gráficos</vt:lpstr>
      <vt:lpstr>ICC - 13 meses</vt:lpstr>
      <vt:lpstr>SÉRIE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Vanessa Soreira</cp:lastModifiedBy>
  <dcterms:created xsi:type="dcterms:W3CDTF">2015-02-23T20:05:10Z</dcterms:created>
  <dcterms:modified xsi:type="dcterms:W3CDTF">2026-05-18T23:18:41Z</dcterms:modified>
</cp:coreProperties>
</file>